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0"/>
  </bookViews>
  <sheets>
    <sheet name="муж " sheetId="1" r:id="rId1"/>
    <sheet name="жен" sheetId="2" r:id="rId2"/>
    <sheet name="финал муж" sheetId="3" r:id="rId3"/>
    <sheet name="финал жен" sheetId="4" r:id="rId4"/>
    <sheet name="ком " sheetId="5" r:id="rId5"/>
    <sheet name="1-4 " sheetId="6" r:id="rId6"/>
    <sheet name="5-8" sheetId="7" r:id="rId7"/>
    <sheet name="финал ком" sheetId="8" r:id="rId8"/>
    <sheet name=" места" sheetId="9" r:id="rId9"/>
    <sheet name="сеньор-лига" sheetId="10" r:id="rId10"/>
  </sheets>
  <definedNames>
    <definedName name="_xlnm.Print_Area" localSheetId="8">' места'!$A$1:$G$73</definedName>
    <definedName name="_xlnm.Print_Area" localSheetId="1">'жен'!$A$1:$T$27</definedName>
    <definedName name="_xlnm.Print_Area" localSheetId="0">'муж '!$A$1:$T$63</definedName>
  </definedNames>
  <calcPr fullCalcOnLoad="1"/>
</workbook>
</file>

<file path=xl/sharedStrings.xml><?xml version="1.0" encoding="utf-8"?>
<sst xmlns="http://schemas.openxmlformats.org/spreadsheetml/2006/main" count="960" uniqueCount="162">
  <si>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</si>
  <si>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</si>
  <si>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</si>
  <si>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</si>
  <si>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</si>
  <si>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</si>
  <si>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</si>
  <si>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</si>
  <si>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</si>
  <si>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7 игра</t>
  </si>
  <si>
    <t>8 игра</t>
  </si>
  <si>
    <t>9 игра</t>
  </si>
  <si>
    <t>10 игра</t>
  </si>
  <si>
    <t>11 игра</t>
  </si>
  <si>
    <t>12 игра</t>
  </si>
  <si>
    <t>ФИНАЛ</t>
  </si>
  <si>
    <t>Победитель</t>
  </si>
  <si>
    <t>Соперниками входящим игрокам с 05 по 08 и с 01 по 04 места, становятся победители предыдущих раундов с наибольшим номером соответственно</t>
  </si>
  <si>
    <t>1 раунд</t>
  </si>
  <si>
    <t>2 раунд</t>
  </si>
  <si>
    <t>3 раунд</t>
  </si>
  <si>
    <t>№</t>
  </si>
  <si>
    <t>сумма</t>
  </si>
  <si>
    <t>женщины</t>
  </si>
  <si>
    <t>мужчины</t>
  </si>
  <si>
    <t xml:space="preserve">                                            РЕЗУЛЬТАТЫ КВАЛИФИКАЦИИ</t>
  </si>
  <si>
    <t>гандикап</t>
  </si>
  <si>
    <t>средний за 6 игр</t>
  </si>
  <si>
    <t>всего за 6 игр</t>
  </si>
  <si>
    <t>РЕЗУЛЬТАТЫ КВАЛИФИКАЦИИ</t>
  </si>
  <si>
    <t>1 группа</t>
  </si>
  <si>
    <t>2 группа</t>
  </si>
  <si>
    <t>3 группа</t>
  </si>
  <si>
    <t>4 группа</t>
  </si>
  <si>
    <t xml:space="preserve">победитель дня </t>
  </si>
  <si>
    <t>5 группа</t>
  </si>
  <si>
    <t>6 группа</t>
  </si>
  <si>
    <t>7 группа</t>
  </si>
  <si>
    <t>8 группа</t>
  </si>
  <si>
    <t>Фамилия Имя</t>
  </si>
  <si>
    <t>ПОБЕДИТЕЛЬ</t>
  </si>
  <si>
    <t>РЕЗУЛЬТАТЫ КВАЛИФИКАЦИИ   спорт</t>
  </si>
  <si>
    <t>ЖЕНЩИНЫ</t>
  </si>
  <si>
    <t>МУЖЧИНЫ</t>
  </si>
  <si>
    <t xml:space="preserve">средний за 12 игр </t>
  </si>
  <si>
    <t>всего за 12 игр</t>
  </si>
  <si>
    <t>макс</t>
  </si>
  <si>
    <t>Стыковые матчи</t>
  </si>
  <si>
    <t>04.06. - 06.06.2010г.                    г. Красноярск</t>
  </si>
  <si>
    <t>4 этап Кубка Сибири по боулингу 2010</t>
  </si>
  <si>
    <t>Индивидуальный коммерческий турнир "Красноярские каникулы 2010"</t>
  </si>
  <si>
    <t>04.06. - 06.06.2010г.                                    г. Красноярск</t>
  </si>
  <si>
    <t>04.06.-06.06.2010                    г. Красноярск</t>
  </si>
  <si>
    <t>Шарапов Виктор</t>
  </si>
  <si>
    <t>Томск</t>
  </si>
  <si>
    <t>Невоструев Владимир</t>
  </si>
  <si>
    <t>Семенов Вадим</t>
  </si>
  <si>
    <t>Омск</t>
  </si>
  <si>
    <t>Удин Константин</t>
  </si>
  <si>
    <t>ФСБ г. Красноярска</t>
  </si>
  <si>
    <t>Мелиханов Наиль</t>
  </si>
  <si>
    <t>Дарьенко Владимир</t>
  </si>
  <si>
    <t>Цуканов Андрей</t>
  </si>
  <si>
    <t>Красноярск</t>
  </si>
  <si>
    <t>Пономарев Евгений</t>
  </si>
  <si>
    <t>Новосибирск</t>
  </si>
  <si>
    <t>Невоструева Наталья</t>
  </si>
  <si>
    <t>Графкина Екатерина</t>
  </si>
  <si>
    <t>Мотрук Анна</t>
  </si>
  <si>
    <t>Пономарева Анастасия</t>
  </si>
  <si>
    <t>Петухова Анастасия</t>
  </si>
  <si>
    <t>Удина Ирина</t>
  </si>
  <si>
    <t>Кафлевская Анна</t>
  </si>
  <si>
    <t>Шешеня Татьяна</t>
  </si>
  <si>
    <t>Кравченко Марина</t>
  </si>
  <si>
    <t>Махинов Евгений</t>
  </si>
  <si>
    <t>Милкина Юлия</t>
  </si>
  <si>
    <t xml:space="preserve">Сороколет Юлия </t>
  </si>
  <si>
    <t xml:space="preserve">Попова Людмила </t>
  </si>
  <si>
    <t>7 Миля, Иркутск</t>
  </si>
  <si>
    <t xml:space="preserve">Коршунова Наталья </t>
  </si>
  <si>
    <t>Шайдуров Александр</t>
  </si>
  <si>
    <t>СЕНЬОР - ЛИГА</t>
  </si>
  <si>
    <t>04.06. - 06.06.2010                                                   г. Красноярск</t>
  </si>
  <si>
    <t xml:space="preserve">№ п/п </t>
  </si>
  <si>
    <t>5 игра</t>
  </si>
  <si>
    <t>Сумма за 12 игр</t>
  </si>
  <si>
    <t>Средний за 12 игр</t>
  </si>
  <si>
    <t>Вайс Владимир</t>
  </si>
  <si>
    <t>ФСБ г. Новокузнецка</t>
  </si>
  <si>
    <t>Влаев Федор</t>
  </si>
  <si>
    <t>Семенюк Александр</t>
  </si>
  <si>
    <t>ФСБКК, Красноярск</t>
  </si>
  <si>
    <t>Хохлов Александр</t>
  </si>
  <si>
    <t>Бадин Вадим</t>
  </si>
  <si>
    <t>Барнаул</t>
  </si>
  <si>
    <t>Глазунов Евгений</t>
  </si>
  <si>
    <t>Говорин Владислав</t>
  </si>
  <si>
    <t>Максимов Артем</t>
  </si>
  <si>
    <t>Карунас Виктор</t>
  </si>
  <si>
    <t>Минусинск</t>
  </si>
  <si>
    <t>Эйснер Валерий</t>
  </si>
  <si>
    <t>Губов Игорь</t>
  </si>
  <si>
    <t xml:space="preserve">Усов Леонид </t>
  </si>
  <si>
    <t>Баранов Дмитрий</t>
  </si>
  <si>
    <t>Тимохин Сергей</t>
  </si>
  <si>
    <t>Поторочин Филипп</t>
  </si>
  <si>
    <t>Фомичев Вячеслав</t>
  </si>
  <si>
    <t xml:space="preserve">Максимов Артем </t>
  </si>
  <si>
    <t xml:space="preserve">Шешеня Татьяна </t>
  </si>
  <si>
    <t>Галиев Илсур</t>
  </si>
  <si>
    <t>Куклин Сергей</t>
  </si>
  <si>
    <t>Ганди-кап</t>
  </si>
  <si>
    <t>Родкин Николай</t>
  </si>
  <si>
    <t>Музыка Игорь</t>
  </si>
  <si>
    <t>Тепляков Евгений</t>
  </si>
  <si>
    <t>Попов Сергей</t>
  </si>
  <si>
    <t>Упиров Дмитрий</t>
  </si>
  <si>
    <t>Власенко Андрей</t>
  </si>
  <si>
    <t>Иркутск</t>
  </si>
  <si>
    <t>7 миля, Иркутск</t>
  </si>
  <si>
    <t xml:space="preserve">Поторочин Филипп </t>
  </si>
  <si>
    <t>Михеенко Юрий</t>
  </si>
  <si>
    <t>Федоров Сергей</t>
  </si>
  <si>
    <t>Бидный Сергей</t>
  </si>
  <si>
    <t>Литвинов Александр</t>
  </si>
  <si>
    <t xml:space="preserve">Хомудяров Максим </t>
  </si>
  <si>
    <t>Мартынов Олег</t>
  </si>
  <si>
    <t>Удин Дмитрий</t>
  </si>
  <si>
    <t>Шмаков Владимир</t>
  </si>
  <si>
    <t>Хомудяров Леонид</t>
  </si>
  <si>
    <t>Бабюк Николай</t>
  </si>
  <si>
    <t>Глазков Юрий</t>
  </si>
  <si>
    <t>Галочкин Алексей</t>
  </si>
  <si>
    <t>Рябов Сергей</t>
  </si>
  <si>
    <t>Левченко Вера</t>
  </si>
  <si>
    <t>Новокузнецк</t>
  </si>
  <si>
    <t>ФСБ г. Красноярск</t>
  </si>
  <si>
    <t>Средний за 6 игр</t>
  </si>
  <si>
    <t>Сумма за 6 игр</t>
  </si>
  <si>
    <t>Поторочин Владимир</t>
  </si>
  <si>
    <t xml:space="preserve">Пономарева Анастасия </t>
  </si>
  <si>
    <t>Дегтярев Денис</t>
  </si>
  <si>
    <t xml:space="preserve">Победитель дня </t>
  </si>
  <si>
    <t>3, 4 дор</t>
  </si>
  <si>
    <t>1, 2 дор</t>
  </si>
  <si>
    <t>Степ - Аут</t>
  </si>
  <si>
    <t>9, 10 дор</t>
  </si>
  <si>
    <t>11, 12 дор</t>
  </si>
  <si>
    <t>13, 14 дор</t>
  </si>
  <si>
    <t>Десперадо</t>
  </si>
  <si>
    <t>Усов Леонид</t>
  </si>
  <si>
    <t>Коршунова Наталья</t>
  </si>
  <si>
    <t xml:space="preserve">Милкина Юлия </t>
  </si>
  <si>
    <t xml:space="preserve">Левченко Вера </t>
  </si>
  <si>
    <t>Попова Людмила</t>
  </si>
  <si>
    <t>19, 20  дор</t>
  </si>
  <si>
    <t>19, 20 дор</t>
  </si>
  <si>
    <t>Х</t>
  </si>
  <si>
    <t>Звание</t>
  </si>
  <si>
    <t>кмс</t>
  </si>
  <si>
    <t xml:space="preserve">Звание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</si>
</sst>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mmm/yyyy"/>
    <numFmt numFmtId="168" formatCode="0.000"/>
  </numFmts>
  <fonts count="48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sz val="12"/>
      <name val="Arial Black"/>
      <family val="2"/>
    </font>
    <font>
      <sz val="20"/>
      <name val="Arial Black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b/>
      <sz val="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7"/>
      <name val="Arial Cyr"/>
      <family val="0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i/>
      <sz val="14"/>
      <name val="Arial Narrow"/>
      <family val="2"/>
    </font>
    <font>
      <sz val="14"/>
      <name val="Arial Black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b/>
      <i/>
      <sz val="13"/>
      <name val="Comic Sans MS"/>
      <family val="4"/>
    </font>
    <font>
      <sz val="11"/>
      <name val="Arial Cyr"/>
      <family val="0"/>
    </font>
    <font>
      <b/>
      <i/>
      <sz val="14"/>
      <name val="Comic Sans MS"/>
      <family val="4"/>
    </font>
    <font>
      <b/>
      <i/>
      <sz val="12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4"/>
      <color indexed="8"/>
      <name val="Century"/>
      <family val="1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66" fontId="1" fillId="4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22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" fillId="4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6" fontId="1" fillId="4" borderId="27" xfId="0" applyNumberFormat="1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166" fontId="1" fillId="4" borderId="30" xfId="0" applyNumberFormat="1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66" fontId="1" fillId="4" borderId="36" xfId="0" applyNumberFormat="1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6" fontId="1" fillId="4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166" fontId="1" fillId="4" borderId="13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66" fontId="1" fillId="4" borderId="35" xfId="0" applyNumberFormat="1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4" borderId="12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center"/>
    </xf>
    <xf numFmtId="166" fontId="1" fillId="4" borderId="1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66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6" fontId="1" fillId="0" borderId="14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22" borderId="15" xfId="0" applyFont="1" applyFill="1" applyBorder="1" applyAlignment="1">
      <alignment vertical="center"/>
    </xf>
    <xf numFmtId="166" fontId="1" fillId="23" borderId="14" xfId="0" applyNumberFormat="1" applyFont="1" applyFill="1" applyBorder="1" applyAlignment="1">
      <alignment horizontal="center" vertical="center"/>
    </xf>
    <xf numFmtId="166" fontId="1" fillId="23" borderId="10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/>
    </xf>
    <xf numFmtId="166" fontId="1" fillId="4" borderId="44" xfId="0" applyNumberFormat="1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35" fillId="2" borderId="48" xfId="0" applyFont="1" applyFill="1" applyBorder="1" applyAlignment="1">
      <alignment horizontal="center" vertical="top" wrapText="1"/>
    </xf>
    <xf numFmtId="0" fontId="35" fillId="2" borderId="49" xfId="0" applyFont="1" applyFill="1" applyBorder="1" applyAlignment="1">
      <alignment horizontal="center" vertical="top" wrapText="1"/>
    </xf>
    <xf numFmtId="0" fontId="35" fillId="2" borderId="50" xfId="0" applyFont="1" applyFill="1" applyBorder="1" applyAlignment="1">
      <alignment horizontal="center" vertical="top" wrapText="1"/>
    </xf>
    <xf numFmtId="0" fontId="35" fillId="2" borderId="51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34" xfId="0" applyFill="1" applyBorder="1" applyAlignment="1">
      <alignment/>
    </xf>
    <xf numFmtId="0" fontId="1" fillId="24" borderId="15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6" fontId="0" fillId="2" borderId="20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1" fillId="24" borderId="1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166" fontId="1" fillId="23" borderId="52" xfId="0" applyNumberFormat="1" applyFont="1" applyFill="1" applyBorder="1" applyAlignment="1">
      <alignment horizontal="center" vertical="center"/>
    </xf>
    <xf numFmtId="0" fontId="1" fillId="23" borderId="28" xfId="0" applyFont="1" applyFill="1" applyBorder="1" applyAlignment="1">
      <alignment horizontal="center" vertical="center"/>
    </xf>
    <xf numFmtId="0" fontId="1" fillId="23" borderId="3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166" fontId="1" fillId="23" borderId="53" xfId="0" applyNumberFormat="1" applyFont="1" applyFill="1" applyBorder="1" applyAlignment="1">
      <alignment horizontal="center" vertical="center"/>
    </xf>
    <xf numFmtId="0" fontId="1" fillId="23" borderId="37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12" fillId="0" borderId="25" xfId="0" applyFont="1" applyBorder="1" applyAlignment="1">
      <alignment/>
    </xf>
    <xf numFmtId="166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2" fillId="0" borderId="35" xfId="0" applyFont="1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0" fontId="35" fillId="2" borderId="56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166" fontId="0" fillId="2" borderId="3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166" fontId="0" fillId="0" borderId="24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 horizontal="center" vertical="center"/>
    </xf>
    <xf numFmtId="0" fontId="1" fillId="23" borderId="57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166" fontId="1" fillId="0" borderId="43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66" fontId="1" fillId="0" borderId="58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166" fontId="1" fillId="0" borderId="5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/>
    </xf>
    <xf numFmtId="166" fontId="1" fillId="0" borderId="53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0" xfId="0" applyBorder="1" applyAlignment="1">
      <alignment horizontal="center"/>
    </xf>
    <xf numFmtId="0" fontId="26" fillId="0" borderId="0" xfId="0" applyFont="1" applyFill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6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166" fontId="1" fillId="23" borderId="22" xfId="0" applyNumberFormat="1" applyFont="1" applyFill="1" applyBorder="1" applyAlignment="1">
      <alignment horizontal="center" vertical="center"/>
    </xf>
    <xf numFmtId="0" fontId="1" fillId="23" borderId="62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22" borderId="21" xfId="0" applyFont="1" applyFill="1" applyBorder="1" applyAlignment="1">
      <alignment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23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23" borderId="63" xfId="0" applyFont="1" applyFill="1" applyBorder="1" applyAlignment="1">
      <alignment horizontal="center" vertical="center" wrapText="1"/>
    </xf>
    <xf numFmtId="0" fontId="0" fillId="23" borderId="64" xfId="0" applyFont="1" applyFill="1" applyBorder="1" applyAlignment="1">
      <alignment horizontal="center" vertical="center" wrapText="1"/>
    </xf>
    <xf numFmtId="0" fontId="13" fillId="23" borderId="63" xfId="0" applyFont="1" applyFill="1" applyBorder="1" applyAlignment="1">
      <alignment horizontal="center" vertical="center" wrapText="1"/>
    </xf>
    <xf numFmtId="0" fontId="13" fillId="23" borderId="64" xfId="0" applyFont="1" applyFill="1" applyBorder="1" applyAlignment="1">
      <alignment horizontal="center" vertical="center" wrapText="1"/>
    </xf>
    <xf numFmtId="0" fontId="1" fillId="23" borderId="63" xfId="0" applyFont="1" applyFill="1" applyBorder="1" applyAlignment="1">
      <alignment horizontal="center" vertical="center" wrapText="1"/>
    </xf>
    <xf numFmtId="0" fontId="1" fillId="23" borderId="6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0" fillId="23" borderId="67" xfId="0" applyFont="1" applyFill="1" applyBorder="1" applyAlignment="1">
      <alignment horizontal="center" vertical="center" wrapText="1"/>
    </xf>
    <xf numFmtId="0" fontId="0" fillId="23" borderId="6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4" borderId="63" xfId="0" applyFont="1" applyFill="1" applyBorder="1" applyAlignment="1">
      <alignment horizontal="center" vertical="center" wrapText="1"/>
    </xf>
    <xf numFmtId="0" fontId="0" fillId="4" borderId="64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 wrapText="1"/>
    </xf>
    <xf numFmtId="0" fontId="0" fillId="4" borderId="65" xfId="0" applyFont="1" applyFill="1" applyBorder="1" applyAlignment="1">
      <alignment horizontal="center" vertical="center" wrapText="1"/>
    </xf>
    <xf numFmtId="0" fontId="0" fillId="4" borderId="66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15" fillId="4" borderId="63" xfId="0" applyFont="1" applyFill="1" applyBorder="1" applyAlignment="1">
      <alignment horizontal="center" vertical="center" wrapText="1"/>
    </xf>
    <xf numFmtId="0" fontId="15" fillId="4" borderId="64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0" fillId="4" borderId="67" xfId="0" applyFont="1" applyFill="1" applyBorder="1" applyAlignment="1">
      <alignment horizontal="center" vertical="center" wrapText="1"/>
    </xf>
    <xf numFmtId="0" fontId="0" fillId="4" borderId="68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 wrapText="1"/>
    </xf>
    <xf numFmtId="0" fontId="0" fillId="4" borderId="7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6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46" fillId="6" borderId="0" xfId="0" applyFont="1" applyFill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10</xdr:col>
      <xdr:colOff>542925</xdr:colOff>
      <xdr:row>4</xdr:row>
      <xdr:rowOff>104775</xdr:rowOff>
    </xdr:to>
    <xdr:pic>
      <xdr:nvPicPr>
        <xdr:cNvPr id="1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7439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19</xdr:col>
      <xdr:colOff>590550</xdr:colOff>
      <xdr:row>4</xdr:row>
      <xdr:rowOff>142875</xdr:rowOff>
    </xdr:to>
    <xdr:pic>
      <xdr:nvPicPr>
        <xdr:cNvPr id="2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3230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10</xdr:col>
      <xdr:colOff>542925</xdr:colOff>
      <xdr:row>4</xdr:row>
      <xdr:rowOff>104775</xdr:rowOff>
    </xdr:to>
    <xdr:pic>
      <xdr:nvPicPr>
        <xdr:cNvPr id="1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7696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0</xdr:rowOff>
    </xdr:from>
    <xdr:to>
      <xdr:col>10</xdr:col>
      <xdr:colOff>542925</xdr:colOff>
      <xdr:row>4</xdr:row>
      <xdr:rowOff>104775</xdr:rowOff>
    </xdr:to>
    <xdr:pic>
      <xdr:nvPicPr>
        <xdr:cNvPr id="2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7696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19</xdr:col>
      <xdr:colOff>590550</xdr:colOff>
      <xdr:row>4</xdr:row>
      <xdr:rowOff>142875</xdr:rowOff>
    </xdr:to>
    <xdr:pic>
      <xdr:nvPicPr>
        <xdr:cNvPr id="3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3487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6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37528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6</xdr:col>
      <xdr:colOff>19050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>
          <a:off x="2867025" y="5819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111633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" name="Line 6"/>
        <xdr:cNvSpPr>
          <a:spLocks/>
        </xdr:cNvSpPr>
      </xdr:nvSpPr>
      <xdr:spPr>
        <a:xfrm>
          <a:off x="111633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39</xdr:row>
      <xdr:rowOff>0</xdr:rowOff>
    </xdr:from>
    <xdr:to>
      <xdr:col>10</xdr:col>
      <xdr:colOff>304800</xdr:colOff>
      <xdr:row>39</xdr:row>
      <xdr:rowOff>0</xdr:rowOff>
    </xdr:to>
    <xdr:sp>
      <xdr:nvSpPr>
        <xdr:cNvPr id="5" name="Line 7"/>
        <xdr:cNvSpPr>
          <a:spLocks/>
        </xdr:cNvSpPr>
      </xdr:nvSpPr>
      <xdr:spPr>
        <a:xfrm>
          <a:off x="58293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6" name="Line 15"/>
        <xdr:cNvSpPr>
          <a:spLocks/>
        </xdr:cNvSpPr>
      </xdr:nvSpPr>
      <xdr:spPr>
        <a:xfrm>
          <a:off x="2828925" y="27241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" name="Line 16"/>
        <xdr:cNvSpPr>
          <a:spLocks/>
        </xdr:cNvSpPr>
      </xdr:nvSpPr>
      <xdr:spPr>
        <a:xfrm>
          <a:off x="2847975" y="47815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18</xdr:row>
      <xdr:rowOff>219075</xdr:rowOff>
    </xdr:from>
    <xdr:to>
      <xdr:col>12</xdr:col>
      <xdr:colOff>19050</xdr:colOff>
      <xdr:row>18</xdr:row>
      <xdr:rowOff>219075</xdr:rowOff>
    </xdr:to>
    <xdr:sp>
      <xdr:nvSpPr>
        <xdr:cNvPr id="8" name="Line 31"/>
        <xdr:cNvSpPr>
          <a:spLocks/>
        </xdr:cNvSpPr>
      </xdr:nvSpPr>
      <xdr:spPr>
        <a:xfrm>
          <a:off x="5819775" y="47434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15</xdr:row>
      <xdr:rowOff>0</xdr:rowOff>
    </xdr:from>
    <xdr:to>
      <xdr:col>12</xdr:col>
      <xdr:colOff>9525</xdr:colOff>
      <xdr:row>15</xdr:row>
      <xdr:rowOff>0</xdr:rowOff>
    </xdr:to>
    <xdr:sp>
      <xdr:nvSpPr>
        <xdr:cNvPr id="9" name="Line 32"/>
        <xdr:cNvSpPr>
          <a:spLocks/>
        </xdr:cNvSpPr>
      </xdr:nvSpPr>
      <xdr:spPr>
        <a:xfrm>
          <a:off x="5810250" y="37528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10" name="Line 33"/>
        <xdr:cNvSpPr>
          <a:spLocks/>
        </xdr:cNvSpPr>
      </xdr:nvSpPr>
      <xdr:spPr>
        <a:xfrm>
          <a:off x="5819775" y="2724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22</xdr:row>
      <xdr:rowOff>219075</xdr:rowOff>
    </xdr:from>
    <xdr:to>
      <xdr:col>12</xdr:col>
      <xdr:colOff>0</xdr:colOff>
      <xdr:row>22</xdr:row>
      <xdr:rowOff>219075</xdr:rowOff>
    </xdr:to>
    <xdr:sp>
      <xdr:nvSpPr>
        <xdr:cNvPr id="11" name="Line 36"/>
        <xdr:cNvSpPr>
          <a:spLocks/>
        </xdr:cNvSpPr>
      </xdr:nvSpPr>
      <xdr:spPr>
        <a:xfrm>
          <a:off x="5819775" y="5772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38100</xdr:rowOff>
    </xdr:from>
    <xdr:to>
      <xdr:col>19</xdr:col>
      <xdr:colOff>1457325</xdr:colOff>
      <xdr:row>4</xdr:row>
      <xdr:rowOff>142875</xdr:rowOff>
    </xdr:to>
    <xdr:pic>
      <xdr:nvPicPr>
        <xdr:cNvPr id="12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972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1" name="Line 5"/>
        <xdr:cNvSpPr>
          <a:spLocks/>
        </xdr:cNvSpPr>
      </xdr:nvSpPr>
      <xdr:spPr>
        <a:xfrm>
          <a:off x="1122045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1122045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36</xdr:row>
      <xdr:rowOff>0</xdr:rowOff>
    </xdr:from>
    <xdr:to>
      <xdr:col>10</xdr:col>
      <xdr:colOff>295275</xdr:colOff>
      <xdr:row>36</xdr:row>
      <xdr:rowOff>0</xdr:rowOff>
    </xdr:to>
    <xdr:sp>
      <xdr:nvSpPr>
        <xdr:cNvPr id="3" name="Line 7"/>
        <xdr:cNvSpPr>
          <a:spLocks/>
        </xdr:cNvSpPr>
      </xdr:nvSpPr>
      <xdr:spPr>
        <a:xfrm>
          <a:off x="561975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38100</xdr:rowOff>
    </xdr:from>
    <xdr:to>
      <xdr:col>20</xdr:col>
      <xdr:colOff>133350</xdr:colOff>
      <xdr:row>4</xdr:row>
      <xdr:rowOff>142875</xdr:rowOff>
    </xdr:to>
    <xdr:pic>
      <xdr:nvPicPr>
        <xdr:cNvPr id="4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10391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238125</xdr:rowOff>
    </xdr:from>
    <xdr:to>
      <xdr:col>6</xdr:col>
      <xdr:colOff>28575</xdr:colOff>
      <xdr:row>11</xdr:row>
      <xdr:rowOff>238125</xdr:rowOff>
    </xdr:to>
    <xdr:sp>
      <xdr:nvSpPr>
        <xdr:cNvPr id="5" name="Line 15"/>
        <xdr:cNvSpPr>
          <a:spLocks/>
        </xdr:cNvSpPr>
      </xdr:nvSpPr>
      <xdr:spPr>
        <a:xfrm>
          <a:off x="2657475" y="2962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6</xdr:col>
      <xdr:colOff>47625</xdr:colOff>
      <xdr:row>16</xdr:row>
      <xdr:rowOff>0</xdr:rowOff>
    </xdr:to>
    <xdr:sp>
      <xdr:nvSpPr>
        <xdr:cNvPr id="6" name="Line 15"/>
        <xdr:cNvSpPr>
          <a:spLocks/>
        </xdr:cNvSpPr>
      </xdr:nvSpPr>
      <xdr:spPr>
        <a:xfrm>
          <a:off x="2667000" y="40100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238125</xdr:rowOff>
    </xdr:from>
    <xdr:to>
      <xdr:col>12</xdr:col>
      <xdr:colOff>47625</xdr:colOff>
      <xdr:row>11</xdr:row>
      <xdr:rowOff>238125</xdr:rowOff>
    </xdr:to>
    <xdr:sp>
      <xdr:nvSpPr>
        <xdr:cNvPr id="7" name="Line 15"/>
        <xdr:cNvSpPr>
          <a:spLocks/>
        </xdr:cNvSpPr>
      </xdr:nvSpPr>
      <xdr:spPr>
        <a:xfrm>
          <a:off x="561975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47625</xdr:colOff>
      <xdr:row>16</xdr:row>
      <xdr:rowOff>0</xdr:rowOff>
    </xdr:to>
    <xdr:sp>
      <xdr:nvSpPr>
        <xdr:cNvPr id="8" name="Line 15"/>
        <xdr:cNvSpPr>
          <a:spLocks/>
        </xdr:cNvSpPr>
      </xdr:nvSpPr>
      <xdr:spPr>
        <a:xfrm>
          <a:off x="5619750" y="40100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10</xdr:col>
      <xdr:colOff>685800</xdr:colOff>
      <xdr:row>4</xdr:row>
      <xdr:rowOff>104775</xdr:rowOff>
    </xdr:to>
    <xdr:pic>
      <xdr:nvPicPr>
        <xdr:cNvPr id="1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40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0</xdr:rowOff>
    </xdr:from>
    <xdr:to>
      <xdr:col>9</xdr:col>
      <xdr:colOff>542925</xdr:colOff>
      <xdr:row>4</xdr:row>
      <xdr:rowOff>104775</xdr:rowOff>
    </xdr:to>
    <xdr:pic>
      <xdr:nvPicPr>
        <xdr:cNvPr id="1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7581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0</xdr:rowOff>
    </xdr:from>
    <xdr:to>
      <xdr:col>9</xdr:col>
      <xdr:colOff>542925</xdr:colOff>
      <xdr:row>4</xdr:row>
      <xdr:rowOff>104775</xdr:rowOff>
    </xdr:to>
    <xdr:pic>
      <xdr:nvPicPr>
        <xdr:cNvPr id="1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7896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79819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79819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79819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79819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79819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79819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17</xdr:col>
      <xdr:colOff>314325</xdr:colOff>
      <xdr:row>4</xdr:row>
      <xdr:rowOff>104775</xdr:rowOff>
    </xdr:to>
    <xdr:pic>
      <xdr:nvPicPr>
        <xdr:cNvPr id="7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948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6</xdr:col>
      <xdr:colOff>1552575</xdr:colOff>
      <xdr:row>4</xdr:row>
      <xdr:rowOff>114300</xdr:rowOff>
    </xdr:to>
    <xdr:pic>
      <xdr:nvPicPr>
        <xdr:cNvPr id="1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8801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63"/>
  <sheetViews>
    <sheetView tabSelected="1" zoomScaleSheetLayoutView="75" zoomScalePageLayoutView="0" workbookViewId="0" topLeftCell="A46">
      <selection activeCell="Q17" sqref="Q16:Q17"/>
    </sheetView>
  </sheetViews>
  <sheetFormatPr defaultColWidth="9.00390625" defaultRowHeight="12.75" outlineLevelCol="1"/>
  <cols>
    <col min="1" max="1" width="6.75390625" style="2" customWidth="1"/>
    <col min="2" max="2" width="8.125" style="2" customWidth="1"/>
    <col min="3" max="3" width="21.375" style="1" customWidth="1"/>
    <col min="4" max="4" width="20.75390625" style="1" customWidth="1"/>
    <col min="5" max="5" width="6.75390625" style="1" customWidth="1" outlineLevel="1"/>
    <col min="6" max="6" width="6.375" style="1" customWidth="1" outlineLevel="1"/>
    <col min="7" max="10" width="6.75390625" style="1" customWidth="1" outlineLevel="1"/>
    <col min="11" max="11" width="9.00390625" style="13" customWidth="1"/>
    <col min="12" max="12" width="7.625" style="13" customWidth="1"/>
    <col min="13" max="15" width="7.25390625" style="13" customWidth="1" outlineLevel="1"/>
    <col min="16" max="18" width="7.375" style="13" customWidth="1" outlineLevel="1"/>
    <col min="19" max="20" width="9.125" style="13" customWidth="1" outlineLevel="1"/>
    <col min="21" max="21" width="9.125" style="13" customWidth="1"/>
    <col min="22" max="16384" width="9.125" style="1" customWidth="1"/>
  </cols>
  <sheetData>
    <row r="1" ht="12.75"/>
    <row r="2" ht="12.75"/>
    <row r="3" ht="12.75"/>
    <row r="4" ht="12.75"/>
    <row r="5" ht="12.75"/>
    <row r="6" spans="1:20" ht="19.5">
      <c r="A6" s="240" t="s">
        <v>49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20" ht="19.5">
      <c r="A7" s="240" t="s">
        <v>51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</row>
    <row r="8" spans="3:19" ht="12" customHeight="1">
      <c r="C8" s="105"/>
      <c r="D8" s="106"/>
      <c r="E8" s="105"/>
      <c r="F8" s="105"/>
      <c r="G8" s="105"/>
      <c r="H8" s="105"/>
      <c r="I8" s="105"/>
      <c r="J8" s="105"/>
      <c r="K8" s="5"/>
      <c r="L8" s="5"/>
      <c r="M8" s="5"/>
      <c r="N8" s="5"/>
      <c r="O8" s="5"/>
      <c r="P8" s="5"/>
      <c r="Q8" s="5"/>
      <c r="R8" s="5"/>
      <c r="S8" s="5"/>
    </row>
    <row r="9" spans="1:21" ht="15.75">
      <c r="A9" s="251" t="s">
        <v>41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11"/>
    </row>
    <row r="10" spans="1:21" ht="16.5" thickBot="1">
      <c r="A10" s="251" t="s">
        <v>43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11"/>
    </row>
    <row r="11" spans="1:21" s="4" customFormat="1" ht="7.5" hidden="1" thickBot="1">
      <c r="A11" s="3"/>
      <c r="B11" s="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5" customFormat="1" ht="25.5" customHeight="1">
      <c r="A12" s="252" t="s">
        <v>0</v>
      </c>
      <c r="B12" s="248" t="s">
        <v>159</v>
      </c>
      <c r="C12" s="248" t="s">
        <v>1</v>
      </c>
      <c r="D12" s="248" t="s">
        <v>2</v>
      </c>
      <c r="E12" s="248" t="s">
        <v>3</v>
      </c>
      <c r="F12" s="248" t="s">
        <v>4</v>
      </c>
      <c r="G12" s="248" t="s">
        <v>5</v>
      </c>
      <c r="H12" s="248" t="s">
        <v>6</v>
      </c>
      <c r="I12" s="248" t="s">
        <v>7</v>
      </c>
      <c r="J12" s="248" t="s">
        <v>8</v>
      </c>
      <c r="K12" s="248" t="s">
        <v>27</v>
      </c>
      <c r="L12" s="248" t="s">
        <v>28</v>
      </c>
      <c r="M12" s="248" t="s">
        <v>9</v>
      </c>
      <c r="N12" s="248" t="s">
        <v>10</v>
      </c>
      <c r="O12" s="248" t="s">
        <v>11</v>
      </c>
      <c r="P12" s="248" t="s">
        <v>12</v>
      </c>
      <c r="Q12" s="248" t="s">
        <v>13</v>
      </c>
      <c r="R12" s="248" t="s">
        <v>14</v>
      </c>
      <c r="S12" s="248" t="s">
        <v>44</v>
      </c>
      <c r="T12" s="248" t="s">
        <v>45</v>
      </c>
      <c r="U12" s="117"/>
    </row>
    <row r="13" spans="1:21" s="5" customFormat="1" ht="12.75">
      <c r="A13" s="253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117"/>
    </row>
    <row r="14" spans="1:22" s="5" customFormat="1" ht="13.5" thickBot="1">
      <c r="A14" s="254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117"/>
      <c r="V14" s="104" t="s">
        <v>46</v>
      </c>
    </row>
    <row r="15" spans="1:22" ht="15" customHeight="1">
      <c r="A15" s="208">
        <v>1</v>
      </c>
      <c r="B15" s="227"/>
      <c r="C15" s="18" t="s">
        <v>129</v>
      </c>
      <c r="D15" s="19" t="s">
        <v>59</v>
      </c>
      <c r="E15" s="29">
        <v>151</v>
      </c>
      <c r="F15" s="30">
        <v>180</v>
      </c>
      <c r="G15" s="29">
        <v>190</v>
      </c>
      <c r="H15" s="30">
        <v>198</v>
      </c>
      <c r="I15" s="29">
        <v>187</v>
      </c>
      <c r="J15" s="30">
        <v>158</v>
      </c>
      <c r="K15" s="116">
        <f aca="true" t="shared" si="0" ref="K15:K46">AVERAGE(E15:J15)</f>
        <v>177.33333333333334</v>
      </c>
      <c r="L15" s="64">
        <f aca="true" t="shared" si="1" ref="L15:L46">SUM(E15:J15)</f>
        <v>1064</v>
      </c>
      <c r="M15" s="25">
        <v>191</v>
      </c>
      <c r="N15" s="26">
        <v>223</v>
      </c>
      <c r="O15" s="26">
        <v>213</v>
      </c>
      <c r="P15" s="26">
        <v>246</v>
      </c>
      <c r="Q15" s="26">
        <v>211</v>
      </c>
      <c r="R15" s="26">
        <v>233</v>
      </c>
      <c r="S15" s="118">
        <f aca="true" t="shared" si="2" ref="S15:S46">AVERAGE(E15:J15,M15:R15)</f>
        <v>198.41666666666666</v>
      </c>
      <c r="T15" s="209">
        <f aca="true" t="shared" si="3" ref="T15:T46">SUM(L15:R15)</f>
        <v>2381</v>
      </c>
      <c r="U15" s="76">
        <f aca="true" t="shared" si="4" ref="U15:U46">MAX(E15:J15,M15:R15)-MIN(E15:J15,M15:R15)</f>
        <v>95</v>
      </c>
      <c r="V15" s="113">
        <f>MAX(E15:J62,M15:R62)</f>
        <v>276</v>
      </c>
    </row>
    <row r="16" spans="1:21" ht="15" customHeight="1">
      <c r="A16" s="210">
        <v>2</v>
      </c>
      <c r="B16" s="228" t="s">
        <v>160</v>
      </c>
      <c r="C16" s="22" t="s">
        <v>140</v>
      </c>
      <c r="D16" s="19" t="s">
        <v>65</v>
      </c>
      <c r="E16" s="31">
        <v>147</v>
      </c>
      <c r="F16" s="32">
        <v>226</v>
      </c>
      <c r="G16" s="31">
        <v>227</v>
      </c>
      <c r="H16" s="32">
        <v>192</v>
      </c>
      <c r="I16" s="31">
        <v>181</v>
      </c>
      <c r="J16" s="32">
        <v>211</v>
      </c>
      <c r="K16" s="116">
        <f t="shared" si="0"/>
        <v>197.33333333333334</v>
      </c>
      <c r="L16" s="64">
        <f t="shared" si="1"/>
        <v>1184</v>
      </c>
      <c r="M16" s="34">
        <v>224</v>
      </c>
      <c r="N16" s="12">
        <v>198</v>
      </c>
      <c r="O16" s="12">
        <v>226</v>
      </c>
      <c r="P16" s="12">
        <v>172</v>
      </c>
      <c r="Q16" s="12">
        <v>195</v>
      </c>
      <c r="R16" s="12">
        <v>179</v>
      </c>
      <c r="S16" s="118">
        <f t="shared" si="2"/>
        <v>198.16666666666666</v>
      </c>
      <c r="T16" s="209">
        <f t="shared" si="3"/>
        <v>2378</v>
      </c>
      <c r="U16" s="76">
        <f t="shared" si="4"/>
        <v>80</v>
      </c>
    </row>
    <row r="17" spans="1:21" ht="15" customHeight="1">
      <c r="A17" s="210">
        <v>3</v>
      </c>
      <c r="B17" s="228" t="s">
        <v>160</v>
      </c>
      <c r="C17" s="22" t="s">
        <v>133</v>
      </c>
      <c r="D17" s="19" t="s">
        <v>89</v>
      </c>
      <c r="E17" s="31">
        <v>167</v>
      </c>
      <c r="F17" s="32">
        <v>185</v>
      </c>
      <c r="G17" s="31">
        <v>200</v>
      </c>
      <c r="H17" s="32">
        <v>183</v>
      </c>
      <c r="I17" s="31">
        <v>276</v>
      </c>
      <c r="J17" s="32">
        <v>203</v>
      </c>
      <c r="K17" s="116">
        <f t="shared" si="0"/>
        <v>202.33333333333334</v>
      </c>
      <c r="L17" s="64">
        <f t="shared" si="1"/>
        <v>1214</v>
      </c>
      <c r="M17" s="25">
        <v>187</v>
      </c>
      <c r="N17" s="26">
        <v>200</v>
      </c>
      <c r="O17" s="26">
        <v>168</v>
      </c>
      <c r="P17" s="26">
        <v>205</v>
      </c>
      <c r="Q17" s="26">
        <v>225</v>
      </c>
      <c r="R17" s="26">
        <v>173</v>
      </c>
      <c r="S17" s="118">
        <f t="shared" si="2"/>
        <v>197.66666666666666</v>
      </c>
      <c r="T17" s="209">
        <f t="shared" si="3"/>
        <v>2372</v>
      </c>
      <c r="U17" s="76">
        <f t="shared" si="4"/>
        <v>109</v>
      </c>
    </row>
    <row r="18" spans="1:21" ht="15" customHeight="1">
      <c r="A18" s="208">
        <v>4</v>
      </c>
      <c r="B18" s="230" t="s">
        <v>160</v>
      </c>
      <c r="C18" s="22" t="s">
        <v>64</v>
      </c>
      <c r="D18" s="19" t="s">
        <v>65</v>
      </c>
      <c r="E18" s="31">
        <v>181</v>
      </c>
      <c r="F18" s="32">
        <v>183</v>
      </c>
      <c r="G18" s="31">
        <v>219</v>
      </c>
      <c r="H18" s="32">
        <v>171</v>
      </c>
      <c r="I18" s="31">
        <v>153</v>
      </c>
      <c r="J18" s="32">
        <v>234</v>
      </c>
      <c r="K18" s="116">
        <f t="shared" si="0"/>
        <v>190.16666666666666</v>
      </c>
      <c r="L18" s="64">
        <f t="shared" si="1"/>
        <v>1141</v>
      </c>
      <c r="M18" s="34">
        <v>219</v>
      </c>
      <c r="N18" s="12">
        <v>172</v>
      </c>
      <c r="O18" s="12">
        <v>236</v>
      </c>
      <c r="P18" s="12">
        <v>189</v>
      </c>
      <c r="Q18" s="12">
        <v>209</v>
      </c>
      <c r="R18" s="12">
        <v>202</v>
      </c>
      <c r="S18" s="118">
        <f t="shared" si="2"/>
        <v>197.33333333333334</v>
      </c>
      <c r="T18" s="209">
        <f t="shared" si="3"/>
        <v>2368</v>
      </c>
      <c r="U18" s="76">
        <f t="shared" si="4"/>
        <v>83</v>
      </c>
    </row>
    <row r="19" spans="1:21" ht="15" customHeight="1">
      <c r="A19" s="210">
        <v>5</v>
      </c>
      <c r="B19" s="228"/>
      <c r="C19" s="22" t="s">
        <v>104</v>
      </c>
      <c r="D19" s="19" t="s">
        <v>79</v>
      </c>
      <c r="E19" s="31">
        <v>160</v>
      </c>
      <c r="F19" s="32">
        <v>214</v>
      </c>
      <c r="G19" s="31">
        <v>175</v>
      </c>
      <c r="H19" s="32">
        <v>162</v>
      </c>
      <c r="I19" s="31">
        <v>200</v>
      </c>
      <c r="J19" s="32">
        <v>198</v>
      </c>
      <c r="K19" s="116">
        <f t="shared" si="0"/>
        <v>184.83333333333334</v>
      </c>
      <c r="L19" s="64">
        <f t="shared" si="1"/>
        <v>1109</v>
      </c>
      <c r="M19" s="34">
        <v>198</v>
      </c>
      <c r="N19" s="12">
        <v>159</v>
      </c>
      <c r="O19" s="12">
        <v>244</v>
      </c>
      <c r="P19" s="12">
        <v>243</v>
      </c>
      <c r="Q19" s="12">
        <v>202</v>
      </c>
      <c r="R19" s="12">
        <v>200</v>
      </c>
      <c r="S19" s="118">
        <f t="shared" si="2"/>
        <v>196.25</v>
      </c>
      <c r="T19" s="209">
        <f t="shared" si="3"/>
        <v>2355</v>
      </c>
      <c r="U19" s="76">
        <f t="shared" si="4"/>
        <v>85</v>
      </c>
    </row>
    <row r="20" spans="1:21" ht="15" customHeight="1">
      <c r="A20" s="210">
        <v>6</v>
      </c>
      <c r="B20" s="228" t="s">
        <v>160</v>
      </c>
      <c r="C20" s="22" t="s">
        <v>131</v>
      </c>
      <c r="D20" s="19" t="s">
        <v>92</v>
      </c>
      <c r="E20" s="31">
        <v>169</v>
      </c>
      <c r="F20" s="32">
        <v>184</v>
      </c>
      <c r="G20" s="31">
        <v>247</v>
      </c>
      <c r="H20" s="32">
        <v>205</v>
      </c>
      <c r="I20" s="31">
        <v>174</v>
      </c>
      <c r="J20" s="32">
        <v>180</v>
      </c>
      <c r="K20" s="116">
        <f t="shared" si="0"/>
        <v>193.16666666666666</v>
      </c>
      <c r="L20" s="64">
        <f t="shared" si="1"/>
        <v>1159</v>
      </c>
      <c r="M20" s="34">
        <v>181</v>
      </c>
      <c r="N20" s="12">
        <v>248</v>
      </c>
      <c r="O20" s="12">
        <v>216</v>
      </c>
      <c r="P20" s="12">
        <v>155</v>
      </c>
      <c r="Q20" s="12">
        <v>183</v>
      </c>
      <c r="R20" s="12">
        <v>212</v>
      </c>
      <c r="S20" s="118">
        <f t="shared" si="2"/>
        <v>196.16666666666666</v>
      </c>
      <c r="T20" s="209">
        <f t="shared" si="3"/>
        <v>2354</v>
      </c>
      <c r="U20" s="76">
        <f t="shared" si="4"/>
        <v>93</v>
      </c>
    </row>
    <row r="21" spans="1:21" ht="15" customHeight="1">
      <c r="A21" s="208">
        <v>7</v>
      </c>
      <c r="B21" s="230" t="s">
        <v>160</v>
      </c>
      <c r="C21" s="22" t="s">
        <v>118</v>
      </c>
      <c r="D21" s="19" t="s">
        <v>79</v>
      </c>
      <c r="E21" s="31">
        <v>176</v>
      </c>
      <c r="F21" s="32">
        <v>183</v>
      </c>
      <c r="G21" s="31">
        <v>204</v>
      </c>
      <c r="H21" s="32">
        <v>210</v>
      </c>
      <c r="I21" s="31">
        <v>200</v>
      </c>
      <c r="J21" s="32">
        <v>188</v>
      </c>
      <c r="K21" s="116">
        <f t="shared" si="0"/>
        <v>193.5</v>
      </c>
      <c r="L21" s="64">
        <f t="shared" si="1"/>
        <v>1161</v>
      </c>
      <c r="M21" s="34">
        <v>184</v>
      </c>
      <c r="N21" s="12">
        <v>224</v>
      </c>
      <c r="O21" s="12">
        <v>180</v>
      </c>
      <c r="P21" s="12">
        <v>203</v>
      </c>
      <c r="Q21" s="12">
        <v>193</v>
      </c>
      <c r="R21" s="12">
        <v>190</v>
      </c>
      <c r="S21" s="118">
        <f t="shared" si="2"/>
        <v>194.58333333333334</v>
      </c>
      <c r="T21" s="209">
        <f t="shared" si="3"/>
        <v>2335</v>
      </c>
      <c r="U21" s="76">
        <f t="shared" si="4"/>
        <v>48</v>
      </c>
    </row>
    <row r="22" spans="1:21" ht="15" customHeight="1">
      <c r="A22" s="210">
        <v>8</v>
      </c>
      <c r="B22" s="228"/>
      <c r="C22" s="22" t="s">
        <v>61</v>
      </c>
      <c r="D22" s="19" t="s">
        <v>59</v>
      </c>
      <c r="E22" s="31">
        <v>207</v>
      </c>
      <c r="F22" s="32">
        <v>151</v>
      </c>
      <c r="G22" s="31">
        <v>201</v>
      </c>
      <c r="H22" s="32">
        <v>172</v>
      </c>
      <c r="I22" s="31">
        <v>177</v>
      </c>
      <c r="J22" s="32">
        <v>197</v>
      </c>
      <c r="K22" s="116">
        <f t="shared" si="0"/>
        <v>184.16666666666666</v>
      </c>
      <c r="L22" s="64">
        <f t="shared" si="1"/>
        <v>1105</v>
      </c>
      <c r="M22" s="34">
        <v>198</v>
      </c>
      <c r="N22" s="12">
        <v>217</v>
      </c>
      <c r="O22" s="12">
        <v>209</v>
      </c>
      <c r="P22" s="12">
        <v>172</v>
      </c>
      <c r="Q22" s="12">
        <v>210</v>
      </c>
      <c r="R22" s="12">
        <v>190</v>
      </c>
      <c r="S22" s="118">
        <f t="shared" si="2"/>
        <v>191.75</v>
      </c>
      <c r="T22" s="209">
        <f t="shared" si="3"/>
        <v>2301</v>
      </c>
      <c r="U22" s="76">
        <f t="shared" si="4"/>
        <v>66</v>
      </c>
    </row>
    <row r="23" spans="1:21" ht="15" customHeight="1">
      <c r="A23" s="210">
        <v>9</v>
      </c>
      <c r="B23" s="228"/>
      <c r="C23" s="22" t="s">
        <v>132</v>
      </c>
      <c r="D23" s="19" t="s">
        <v>57</v>
      </c>
      <c r="E23" s="31">
        <v>171</v>
      </c>
      <c r="F23" s="32">
        <v>194</v>
      </c>
      <c r="G23" s="31">
        <v>177</v>
      </c>
      <c r="H23" s="32">
        <v>191</v>
      </c>
      <c r="I23" s="31">
        <v>184</v>
      </c>
      <c r="J23" s="32">
        <v>186</v>
      </c>
      <c r="K23" s="116">
        <f t="shared" si="0"/>
        <v>183.83333333333334</v>
      </c>
      <c r="L23" s="64">
        <f t="shared" si="1"/>
        <v>1103</v>
      </c>
      <c r="M23" s="34">
        <v>244</v>
      </c>
      <c r="N23" s="12">
        <v>167</v>
      </c>
      <c r="O23" s="12">
        <v>208</v>
      </c>
      <c r="P23" s="12">
        <v>176</v>
      </c>
      <c r="Q23" s="12">
        <v>208</v>
      </c>
      <c r="R23" s="12">
        <v>181</v>
      </c>
      <c r="S23" s="118">
        <f t="shared" si="2"/>
        <v>190.58333333333334</v>
      </c>
      <c r="T23" s="209">
        <f t="shared" si="3"/>
        <v>2287</v>
      </c>
      <c r="U23" s="76">
        <f t="shared" si="4"/>
        <v>77</v>
      </c>
    </row>
    <row r="24" spans="1:21" ht="15" customHeight="1">
      <c r="A24" s="208">
        <v>10</v>
      </c>
      <c r="B24" s="230"/>
      <c r="C24" s="131" t="s">
        <v>134</v>
      </c>
      <c r="D24" s="20" t="s">
        <v>79</v>
      </c>
      <c r="E24" s="31">
        <v>167</v>
      </c>
      <c r="F24" s="32">
        <v>175</v>
      </c>
      <c r="G24" s="31">
        <v>185</v>
      </c>
      <c r="H24" s="32">
        <v>193</v>
      </c>
      <c r="I24" s="31">
        <v>190</v>
      </c>
      <c r="J24" s="32">
        <v>203</v>
      </c>
      <c r="K24" s="116">
        <f t="shared" si="0"/>
        <v>185.5</v>
      </c>
      <c r="L24" s="64">
        <f t="shared" si="1"/>
        <v>1113</v>
      </c>
      <c r="M24" s="34">
        <v>164</v>
      </c>
      <c r="N24" s="12">
        <v>206</v>
      </c>
      <c r="O24" s="12">
        <v>157</v>
      </c>
      <c r="P24" s="12">
        <v>191</v>
      </c>
      <c r="Q24" s="12">
        <v>204</v>
      </c>
      <c r="R24" s="12">
        <v>214</v>
      </c>
      <c r="S24" s="118">
        <f t="shared" si="2"/>
        <v>187.41666666666666</v>
      </c>
      <c r="T24" s="209">
        <f t="shared" si="3"/>
        <v>2249</v>
      </c>
      <c r="U24" s="76">
        <f t="shared" si="4"/>
        <v>57</v>
      </c>
    </row>
    <row r="25" spans="1:21" ht="15" customHeight="1">
      <c r="A25" s="210">
        <v>11</v>
      </c>
      <c r="B25" s="228" t="s">
        <v>160</v>
      </c>
      <c r="C25" s="22" t="s">
        <v>116</v>
      </c>
      <c r="D25" s="19" t="s">
        <v>59</v>
      </c>
      <c r="E25" s="31">
        <v>177</v>
      </c>
      <c r="F25" s="32">
        <v>127</v>
      </c>
      <c r="G25" s="31">
        <v>190</v>
      </c>
      <c r="H25" s="32">
        <v>195</v>
      </c>
      <c r="I25" s="31">
        <v>205</v>
      </c>
      <c r="J25" s="32">
        <v>174</v>
      </c>
      <c r="K25" s="116">
        <f t="shared" si="0"/>
        <v>178</v>
      </c>
      <c r="L25" s="64">
        <f t="shared" si="1"/>
        <v>1068</v>
      </c>
      <c r="M25" s="34">
        <v>205</v>
      </c>
      <c r="N25" s="12">
        <v>201</v>
      </c>
      <c r="O25" s="12">
        <v>164</v>
      </c>
      <c r="P25" s="12">
        <v>209</v>
      </c>
      <c r="Q25" s="12">
        <v>166</v>
      </c>
      <c r="R25" s="12">
        <v>224</v>
      </c>
      <c r="S25" s="118">
        <f t="shared" si="2"/>
        <v>186.41666666666666</v>
      </c>
      <c r="T25" s="209">
        <f t="shared" si="3"/>
        <v>2237</v>
      </c>
      <c r="U25" s="76">
        <f t="shared" si="4"/>
        <v>97</v>
      </c>
    </row>
    <row r="26" spans="1:21" ht="15" customHeight="1">
      <c r="A26" s="210">
        <v>12</v>
      </c>
      <c r="B26" s="228" t="s">
        <v>160</v>
      </c>
      <c r="C26" s="22" t="s">
        <v>103</v>
      </c>
      <c r="D26" s="19" t="s">
        <v>79</v>
      </c>
      <c r="E26" s="31">
        <v>171</v>
      </c>
      <c r="F26" s="32">
        <v>161</v>
      </c>
      <c r="G26" s="31">
        <v>179</v>
      </c>
      <c r="H26" s="32">
        <v>167</v>
      </c>
      <c r="I26" s="31">
        <v>168</v>
      </c>
      <c r="J26" s="32">
        <v>194</v>
      </c>
      <c r="K26" s="116">
        <f t="shared" si="0"/>
        <v>173.33333333333334</v>
      </c>
      <c r="L26" s="64">
        <f t="shared" si="1"/>
        <v>1040</v>
      </c>
      <c r="M26" s="34">
        <v>193</v>
      </c>
      <c r="N26" s="12">
        <v>189</v>
      </c>
      <c r="O26" s="12">
        <v>231</v>
      </c>
      <c r="P26" s="12">
        <v>207</v>
      </c>
      <c r="Q26" s="12">
        <v>190</v>
      </c>
      <c r="R26" s="12">
        <v>178</v>
      </c>
      <c r="S26" s="118">
        <f t="shared" si="2"/>
        <v>185.66666666666666</v>
      </c>
      <c r="T26" s="209">
        <f t="shared" si="3"/>
        <v>2228</v>
      </c>
      <c r="U26" s="76">
        <f t="shared" si="4"/>
        <v>70</v>
      </c>
    </row>
    <row r="27" spans="1:21" ht="15" customHeight="1">
      <c r="A27" s="208">
        <v>13</v>
      </c>
      <c r="B27" s="230"/>
      <c r="C27" s="22" t="s">
        <v>114</v>
      </c>
      <c r="D27" s="19" t="s">
        <v>79</v>
      </c>
      <c r="E27" s="31">
        <v>206</v>
      </c>
      <c r="F27" s="32">
        <v>130</v>
      </c>
      <c r="G27" s="31">
        <v>214</v>
      </c>
      <c r="H27" s="32">
        <v>202</v>
      </c>
      <c r="I27" s="31">
        <v>169</v>
      </c>
      <c r="J27" s="32">
        <v>188</v>
      </c>
      <c r="K27" s="116">
        <f t="shared" si="0"/>
        <v>184.83333333333334</v>
      </c>
      <c r="L27" s="64">
        <f t="shared" si="1"/>
        <v>1109</v>
      </c>
      <c r="M27" s="34">
        <v>209</v>
      </c>
      <c r="N27" s="12">
        <v>222</v>
      </c>
      <c r="O27" s="12">
        <v>147</v>
      </c>
      <c r="P27" s="12">
        <v>170</v>
      </c>
      <c r="Q27" s="12">
        <v>196</v>
      </c>
      <c r="R27" s="12">
        <v>166</v>
      </c>
      <c r="S27" s="118">
        <f t="shared" si="2"/>
        <v>184.91666666666666</v>
      </c>
      <c r="T27" s="209">
        <f t="shared" si="3"/>
        <v>2219</v>
      </c>
      <c r="U27" s="76">
        <f t="shared" si="4"/>
        <v>92</v>
      </c>
    </row>
    <row r="28" spans="1:21" ht="15" customHeight="1">
      <c r="A28" s="210">
        <v>14</v>
      </c>
      <c r="B28" s="228"/>
      <c r="C28" s="22" t="s">
        <v>107</v>
      </c>
      <c r="D28" s="19" t="s">
        <v>65</v>
      </c>
      <c r="E28" s="31">
        <v>169</v>
      </c>
      <c r="F28" s="32">
        <v>177</v>
      </c>
      <c r="G28" s="31">
        <v>190</v>
      </c>
      <c r="H28" s="32">
        <v>151</v>
      </c>
      <c r="I28" s="31">
        <v>200</v>
      </c>
      <c r="J28" s="32">
        <v>232</v>
      </c>
      <c r="K28" s="116">
        <f t="shared" si="0"/>
        <v>186.5</v>
      </c>
      <c r="L28" s="64">
        <f t="shared" si="1"/>
        <v>1119</v>
      </c>
      <c r="M28" s="34">
        <v>158</v>
      </c>
      <c r="N28" s="12">
        <v>203</v>
      </c>
      <c r="O28" s="12">
        <v>185</v>
      </c>
      <c r="P28" s="12">
        <v>192</v>
      </c>
      <c r="Q28" s="12">
        <v>159</v>
      </c>
      <c r="R28" s="12">
        <v>199</v>
      </c>
      <c r="S28" s="118">
        <f t="shared" si="2"/>
        <v>184.58333333333334</v>
      </c>
      <c r="T28" s="209">
        <f t="shared" si="3"/>
        <v>2215</v>
      </c>
      <c r="U28" s="76">
        <f t="shared" si="4"/>
        <v>81</v>
      </c>
    </row>
    <row r="29" spans="1:21" ht="15" customHeight="1">
      <c r="A29" s="210">
        <v>15</v>
      </c>
      <c r="B29" s="228" t="s">
        <v>160</v>
      </c>
      <c r="C29" s="22" t="s">
        <v>101</v>
      </c>
      <c r="D29" s="19" t="s">
        <v>92</v>
      </c>
      <c r="E29" s="31">
        <v>165</v>
      </c>
      <c r="F29" s="32">
        <v>135</v>
      </c>
      <c r="G29" s="31">
        <v>190</v>
      </c>
      <c r="H29" s="32">
        <v>157</v>
      </c>
      <c r="I29" s="31">
        <v>202</v>
      </c>
      <c r="J29" s="32">
        <v>216</v>
      </c>
      <c r="K29" s="116">
        <f t="shared" si="0"/>
        <v>177.5</v>
      </c>
      <c r="L29" s="64">
        <f t="shared" si="1"/>
        <v>1065</v>
      </c>
      <c r="M29" s="34">
        <v>183</v>
      </c>
      <c r="N29" s="12">
        <v>167</v>
      </c>
      <c r="O29" s="12">
        <v>149</v>
      </c>
      <c r="P29" s="12">
        <v>225</v>
      </c>
      <c r="Q29" s="12">
        <v>210</v>
      </c>
      <c r="R29" s="12">
        <v>190</v>
      </c>
      <c r="S29" s="118">
        <f t="shared" si="2"/>
        <v>182.41666666666666</v>
      </c>
      <c r="T29" s="209">
        <f t="shared" si="3"/>
        <v>2189</v>
      </c>
      <c r="U29" s="76">
        <f t="shared" si="4"/>
        <v>90</v>
      </c>
    </row>
    <row r="30" spans="1:21" ht="15" customHeight="1" thickBot="1">
      <c r="A30" s="211">
        <v>16</v>
      </c>
      <c r="B30" s="243" t="s">
        <v>160</v>
      </c>
      <c r="C30" s="69" t="s">
        <v>105</v>
      </c>
      <c r="D30" s="70" t="s">
        <v>59</v>
      </c>
      <c r="E30" s="71">
        <v>153</v>
      </c>
      <c r="F30" s="72">
        <v>179</v>
      </c>
      <c r="G30" s="71">
        <v>181</v>
      </c>
      <c r="H30" s="72">
        <v>172</v>
      </c>
      <c r="I30" s="71">
        <v>173</v>
      </c>
      <c r="J30" s="72">
        <v>204</v>
      </c>
      <c r="K30" s="212">
        <f t="shared" si="0"/>
        <v>177</v>
      </c>
      <c r="L30" s="124">
        <f t="shared" si="1"/>
        <v>1062</v>
      </c>
      <c r="M30" s="213">
        <v>178</v>
      </c>
      <c r="N30" s="169">
        <v>189</v>
      </c>
      <c r="O30" s="169">
        <v>170</v>
      </c>
      <c r="P30" s="169">
        <v>244</v>
      </c>
      <c r="Q30" s="169">
        <v>131</v>
      </c>
      <c r="R30" s="169">
        <v>191</v>
      </c>
      <c r="S30" s="214">
        <f t="shared" si="2"/>
        <v>180.41666666666666</v>
      </c>
      <c r="T30" s="215">
        <f t="shared" si="3"/>
        <v>2165</v>
      </c>
      <c r="U30" s="76">
        <f t="shared" si="4"/>
        <v>113</v>
      </c>
    </row>
    <row r="31" spans="1:21" ht="15" customHeight="1">
      <c r="A31" s="208">
        <v>17</v>
      </c>
      <c r="B31" s="227"/>
      <c r="C31" s="131" t="s">
        <v>94</v>
      </c>
      <c r="D31" s="20" t="s">
        <v>95</v>
      </c>
      <c r="E31" s="33">
        <v>145</v>
      </c>
      <c r="F31" s="30">
        <v>190</v>
      </c>
      <c r="G31" s="33">
        <v>160</v>
      </c>
      <c r="H31" s="30">
        <v>194</v>
      </c>
      <c r="I31" s="33">
        <v>170</v>
      </c>
      <c r="J31" s="30">
        <v>187</v>
      </c>
      <c r="K31" s="116">
        <f t="shared" si="0"/>
        <v>174.33333333333334</v>
      </c>
      <c r="L31" s="64">
        <f t="shared" si="1"/>
        <v>1046</v>
      </c>
      <c r="M31" s="25">
        <v>192</v>
      </c>
      <c r="N31" s="26">
        <v>156</v>
      </c>
      <c r="O31" s="26">
        <v>207</v>
      </c>
      <c r="P31" s="26">
        <v>193</v>
      </c>
      <c r="Q31" s="26">
        <v>166</v>
      </c>
      <c r="R31" s="26">
        <v>203</v>
      </c>
      <c r="S31" s="118">
        <f t="shared" si="2"/>
        <v>180.25</v>
      </c>
      <c r="T31" s="209">
        <f t="shared" si="3"/>
        <v>2163</v>
      </c>
      <c r="U31" s="76">
        <f t="shared" si="4"/>
        <v>62</v>
      </c>
    </row>
    <row r="32" spans="1:21" ht="15" customHeight="1">
      <c r="A32" s="210">
        <v>18</v>
      </c>
      <c r="B32" s="228"/>
      <c r="C32" s="22" t="s">
        <v>110</v>
      </c>
      <c r="D32" s="19" t="s">
        <v>59</v>
      </c>
      <c r="E32" s="31">
        <v>165</v>
      </c>
      <c r="F32" s="32">
        <v>148</v>
      </c>
      <c r="G32" s="31">
        <v>224</v>
      </c>
      <c r="H32" s="32">
        <v>158</v>
      </c>
      <c r="I32" s="31">
        <v>177</v>
      </c>
      <c r="J32" s="32">
        <v>183</v>
      </c>
      <c r="K32" s="116">
        <f t="shared" si="0"/>
        <v>175.83333333333334</v>
      </c>
      <c r="L32" s="64">
        <f t="shared" si="1"/>
        <v>1055</v>
      </c>
      <c r="M32" s="34">
        <v>175</v>
      </c>
      <c r="N32" s="12">
        <v>151</v>
      </c>
      <c r="O32" s="12">
        <v>202</v>
      </c>
      <c r="P32" s="12">
        <v>159</v>
      </c>
      <c r="Q32" s="12">
        <v>191</v>
      </c>
      <c r="R32" s="12">
        <v>228</v>
      </c>
      <c r="S32" s="118">
        <f t="shared" si="2"/>
        <v>180.08333333333334</v>
      </c>
      <c r="T32" s="209">
        <f t="shared" si="3"/>
        <v>2161</v>
      </c>
      <c r="U32" s="76">
        <f t="shared" si="4"/>
        <v>80</v>
      </c>
    </row>
    <row r="33" spans="1:21" ht="15" customHeight="1">
      <c r="A33" s="208">
        <v>19</v>
      </c>
      <c r="B33" s="230"/>
      <c r="C33" s="22" t="s">
        <v>88</v>
      </c>
      <c r="D33" s="19" t="s">
        <v>89</v>
      </c>
      <c r="E33" s="31">
        <v>171</v>
      </c>
      <c r="F33" s="32">
        <v>140</v>
      </c>
      <c r="G33" s="31">
        <v>152</v>
      </c>
      <c r="H33" s="32">
        <v>191</v>
      </c>
      <c r="I33" s="31">
        <v>132</v>
      </c>
      <c r="J33" s="32">
        <v>195</v>
      </c>
      <c r="K33" s="116">
        <f t="shared" si="0"/>
        <v>163.5</v>
      </c>
      <c r="L33" s="64">
        <f t="shared" si="1"/>
        <v>981</v>
      </c>
      <c r="M33" s="34">
        <v>173</v>
      </c>
      <c r="N33" s="12">
        <v>195</v>
      </c>
      <c r="O33" s="12">
        <v>212</v>
      </c>
      <c r="P33" s="12">
        <v>243</v>
      </c>
      <c r="Q33" s="12">
        <v>171</v>
      </c>
      <c r="R33" s="12">
        <v>186</v>
      </c>
      <c r="S33" s="118">
        <f t="shared" si="2"/>
        <v>180.08333333333334</v>
      </c>
      <c r="T33" s="209">
        <f t="shared" si="3"/>
        <v>2161</v>
      </c>
      <c r="U33" s="76">
        <f t="shared" si="4"/>
        <v>111</v>
      </c>
    </row>
    <row r="34" spans="1:21" ht="15" customHeight="1">
      <c r="A34" s="210">
        <v>20</v>
      </c>
      <c r="B34" s="228" t="s">
        <v>160</v>
      </c>
      <c r="C34" s="22" t="s">
        <v>106</v>
      </c>
      <c r="D34" s="19" t="s">
        <v>65</v>
      </c>
      <c r="E34" s="31">
        <v>177</v>
      </c>
      <c r="F34" s="32">
        <v>159</v>
      </c>
      <c r="G34" s="31">
        <v>167</v>
      </c>
      <c r="H34" s="32">
        <v>146</v>
      </c>
      <c r="I34" s="31">
        <v>203</v>
      </c>
      <c r="J34" s="32">
        <v>225</v>
      </c>
      <c r="K34" s="116">
        <f t="shared" si="0"/>
        <v>179.5</v>
      </c>
      <c r="L34" s="64">
        <f t="shared" si="1"/>
        <v>1077</v>
      </c>
      <c r="M34" s="34">
        <v>192</v>
      </c>
      <c r="N34" s="12">
        <v>141</v>
      </c>
      <c r="O34" s="12">
        <v>173</v>
      </c>
      <c r="P34" s="12">
        <v>183</v>
      </c>
      <c r="Q34" s="12">
        <v>193</v>
      </c>
      <c r="R34" s="12">
        <v>199</v>
      </c>
      <c r="S34" s="118">
        <f t="shared" si="2"/>
        <v>179.83333333333334</v>
      </c>
      <c r="T34" s="209">
        <f t="shared" si="3"/>
        <v>2158</v>
      </c>
      <c r="U34" s="76">
        <f t="shared" si="4"/>
        <v>84</v>
      </c>
    </row>
    <row r="35" spans="1:21" ht="15" customHeight="1">
      <c r="A35" s="210">
        <v>21</v>
      </c>
      <c r="B35" s="228"/>
      <c r="C35" s="22" t="s">
        <v>98</v>
      </c>
      <c r="D35" s="19" t="s">
        <v>54</v>
      </c>
      <c r="E35" s="31">
        <v>182</v>
      </c>
      <c r="F35" s="32">
        <v>162</v>
      </c>
      <c r="G35" s="31">
        <v>170</v>
      </c>
      <c r="H35" s="32">
        <v>182</v>
      </c>
      <c r="I35" s="31">
        <v>182</v>
      </c>
      <c r="J35" s="32">
        <v>185</v>
      </c>
      <c r="K35" s="116">
        <f t="shared" si="0"/>
        <v>177.16666666666666</v>
      </c>
      <c r="L35" s="64">
        <f t="shared" si="1"/>
        <v>1063</v>
      </c>
      <c r="M35" s="34">
        <v>190</v>
      </c>
      <c r="N35" s="12">
        <v>166</v>
      </c>
      <c r="O35" s="12">
        <v>191</v>
      </c>
      <c r="P35" s="12">
        <v>158</v>
      </c>
      <c r="Q35" s="12">
        <v>173</v>
      </c>
      <c r="R35" s="12">
        <v>200</v>
      </c>
      <c r="S35" s="118">
        <f t="shared" si="2"/>
        <v>178.41666666666666</v>
      </c>
      <c r="T35" s="209">
        <f t="shared" si="3"/>
        <v>2141</v>
      </c>
      <c r="U35" s="76">
        <f t="shared" si="4"/>
        <v>42</v>
      </c>
    </row>
    <row r="36" spans="1:21" ht="15" customHeight="1">
      <c r="A36" s="208">
        <v>22</v>
      </c>
      <c r="B36" s="230"/>
      <c r="C36" s="22" t="s">
        <v>58</v>
      </c>
      <c r="D36" s="19" t="s">
        <v>59</v>
      </c>
      <c r="E36" s="31">
        <v>171</v>
      </c>
      <c r="F36" s="32">
        <v>151</v>
      </c>
      <c r="G36" s="31">
        <v>172</v>
      </c>
      <c r="H36" s="32">
        <v>186</v>
      </c>
      <c r="I36" s="31">
        <v>201</v>
      </c>
      <c r="J36" s="32">
        <v>221</v>
      </c>
      <c r="K36" s="116">
        <f t="shared" si="0"/>
        <v>183.66666666666666</v>
      </c>
      <c r="L36" s="64">
        <f t="shared" si="1"/>
        <v>1102</v>
      </c>
      <c r="M36" s="34">
        <v>166</v>
      </c>
      <c r="N36" s="12">
        <v>170</v>
      </c>
      <c r="O36" s="12">
        <v>204</v>
      </c>
      <c r="P36" s="12">
        <v>163</v>
      </c>
      <c r="Q36" s="12">
        <v>151</v>
      </c>
      <c r="R36" s="12">
        <v>179</v>
      </c>
      <c r="S36" s="118">
        <f t="shared" si="2"/>
        <v>177.91666666666666</v>
      </c>
      <c r="T36" s="209">
        <f t="shared" si="3"/>
        <v>2135</v>
      </c>
      <c r="U36" s="76">
        <f t="shared" si="4"/>
        <v>70</v>
      </c>
    </row>
    <row r="37" spans="1:21" ht="15" customHeight="1">
      <c r="A37" s="210">
        <v>23</v>
      </c>
      <c r="B37" s="228"/>
      <c r="C37" s="22" t="s">
        <v>96</v>
      </c>
      <c r="D37" s="19" t="s">
        <v>95</v>
      </c>
      <c r="E37" s="31">
        <v>195</v>
      </c>
      <c r="F37" s="32">
        <v>166</v>
      </c>
      <c r="G37" s="31">
        <v>167</v>
      </c>
      <c r="H37" s="32">
        <v>148</v>
      </c>
      <c r="I37" s="31">
        <v>181</v>
      </c>
      <c r="J37" s="32">
        <v>190</v>
      </c>
      <c r="K37" s="116">
        <f t="shared" si="0"/>
        <v>174.5</v>
      </c>
      <c r="L37" s="64">
        <f t="shared" si="1"/>
        <v>1047</v>
      </c>
      <c r="M37" s="34">
        <v>188</v>
      </c>
      <c r="N37" s="12">
        <v>160</v>
      </c>
      <c r="O37" s="12">
        <v>227</v>
      </c>
      <c r="P37" s="12">
        <v>155</v>
      </c>
      <c r="Q37" s="12">
        <v>153</v>
      </c>
      <c r="R37" s="12">
        <v>184</v>
      </c>
      <c r="S37" s="118">
        <f t="shared" si="2"/>
        <v>176.16666666666666</v>
      </c>
      <c r="T37" s="209">
        <f t="shared" si="3"/>
        <v>2114</v>
      </c>
      <c r="U37" s="76">
        <f t="shared" si="4"/>
        <v>79</v>
      </c>
    </row>
    <row r="38" spans="1:21" ht="15" customHeight="1">
      <c r="A38" s="210">
        <v>24</v>
      </c>
      <c r="B38" s="228"/>
      <c r="C38" s="22" t="s">
        <v>90</v>
      </c>
      <c r="D38" s="19" t="s">
        <v>59</v>
      </c>
      <c r="E38" s="31">
        <v>163</v>
      </c>
      <c r="F38" s="32">
        <v>182</v>
      </c>
      <c r="G38" s="31">
        <v>145</v>
      </c>
      <c r="H38" s="32">
        <v>191</v>
      </c>
      <c r="I38" s="31">
        <v>173</v>
      </c>
      <c r="J38" s="32">
        <v>165</v>
      </c>
      <c r="K38" s="116">
        <f t="shared" si="0"/>
        <v>169.83333333333334</v>
      </c>
      <c r="L38" s="64">
        <f t="shared" si="1"/>
        <v>1019</v>
      </c>
      <c r="M38" s="34">
        <v>151</v>
      </c>
      <c r="N38" s="12">
        <v>173</v>
      </c>
      <c r="O38" s="12">
        <v>194</v>
      </c>
      <c r="P38" s="12">
        <v>173</v>
      </c>
      <c r="Q38" s="12">
        <v>170</v>
      </c>
      <c r="R38" s="12">
        <v>222</v>
      </c>
      <c r="S38" s="118">
        <f t="shared" si="2"/>
        <v>175.16666666666666</v>
      </c>
      <c r="T38" s="209">
        <f t="shared" si="3"/>
        <v>2102</v>
      </c>
      <c r="U38" s="76">
        <f t="shared" si="4"/>
        <v>77</v>
      </c>
    </row>
    <row r="39" spans="1:21" ht="15" customHeight="1">
      <c r="A39" s="208">
        <v>25</v>
      </c>
      <c r="B39" s="230" t="s">
        <v>160</v>
      </c>
      <c r="C39" s="22" t="s">
        <v>55</v>
      </c>
      <c r="D39" s="19" t="s">
        <v>54</v>
      </c>
      <c r="E39" s="31">
        <v>170</v>
      </c>
      <c r="F39" s="32">
        <v>139</v>
      </c>
      <c r="G39" s="31">
        <v>198</v>
      </c>
      <c r="H39" s="32">
        <v>155</v>
      </c>
      <c r="I39" s="31">
        <v>178</v>
      </c>
      <c r="J39" s="32">
        <v>173</v>
      </c>
      <c r="K39" s="116">
        <f t="shared" si="0"/>
        <v>168.83333333333334</v>
      </c>
      <c r="L39" s="64">
        <f t="shared" si="1"/>
        <v>1013</v>
      </c>
      <c r="M39" s="34">
        <v>194</v>
      </c>
      <c r="N39" s="12">
        <v>190</v>
      </c>
      <c r="O39" s="12">
        <v>134</v>
      </c>
      <c r="P39" s="12">
        <v>183</v>
      </c>
      <c r="Q39" s="12">
        <v>151</v>
      </c>
      <c r="R39" s="12">
        <v>199</v>
      </c>
      <c r="S39" s="118">
        <f t="shared" si="2"/>
        <v>172</v>
      </c>
      <c r="T39" s="209">
        <f t="shared" si="3"/>
        <v>2064</v>
      </c>
      <c r="U39" s="76">
        <f t="shared" si="4"/>
        <v>65</v>
      </c>
    </row>
    <row r="40" spans="1:21" ht="15" customHeight="1">
      <c r="A40" s="210">
        <v>26</v>
      </c>
      <c r="B40" s="228"/>
      <c r="C40" s="22" t="s">
        <v>97</v>
      </c>
      <c r="D40" s="19" t="s">
        <v>54</v>
      </c>
      <c r="E40" s="31">
        <v>214</v>
      </c>
      <c r="F40" s="32">
        <v>151</v>
      </c>
      <c r="G40" s="31">
        <v>259</v>
      </c>
      <c r="H40" s="32">
        <v>167</v>
      </c>
      <c r="I40" s="31">
        <v>187</v>
      </c>
      <c r="J40" s="32">
        <v>165</v>
      </c>
      <c r="K40" s="116">
        <f t="shared" si="0"/>
        <v>190.5</v>
      </c>
      <c r="L40" s="64">
        <f t="shared" si="1"/>
        <v>1143</v>
      </c>
      <c r="M40" s="34">
        <v>167</v>
      </c>
      <c r="N40" s="12">
        <v>145</v>
      </c>
      <c r="O40" s="12">
        <v>148</v>
      </c>
      <c r="P40" s="12">
        <v>179</v>
      </c>
      <c r="Q40" s="12">
        <v>125</v>
      </c>
      <c r="R40" s="12">
        <v>156</v>
      </c>
      <c r="S40" s="118">
        <f t="shared" si="2"/>
        <v>171.91666666666666</v>
      </c>
      <c r="T40" s="209">
        <f t="shared" si="3"/>
        <v>2063</v>
      </c>
      <c r="U40" s="76">
        <f t="shared" si="4"/>
        <v>134</v>
      </c>
    </row>
    <row r="41" spans="1:21" ht="15" customHeight="1">
      <c r="A41" s="210">
        <v>27</v>
      </c>
      <c r="B41" s="228"/>
      <c r="C41" s="22" t="s">
        <v>115</v>
      </c>
      <c r="D41" s="19" t="s">
        <v>54</v>
      </c>
      <c r="E41" s="31">
        <v>163</v>
      </c>
      <c r="F41" s="32">
        <v>168</v>
      </c>
      <c r="G41" s="31">
        <v>168</v>
      </c>
      <c r="H41" s="32">
        <v>155</v>
      </c>
      <c r="I41" s="31">
        <v>220</v>
      </c>
      <c r="J41" s="32">
        <v>164</v>
      </c>
      <c r="K41" s="116">
        <f t="shared" si="0"/>
        <v>173</v>
      </c>
      <c r="L41" s="64">
        <f t="shared" si="1"/>
        <v>1038</v>
      </c>
      <c r="M41" s="34">
        <v>174</v>
      </c>
      <c r="N41" s="12">
        <v>212</v>
      </c>
      <c r="O41" s="12">
        <v>135</v>
      </c>
      <c r="P41" s="12">
        <v>193</v>
      </c>
      <c r="Q41" s="12">
        <v>155</v>
      </c>
      <c r="R41" s="12">
        <v>153</v>
      </c>
      <c r="S41" s="118">
        <f t="shared" si="2"/>
        <v>171.66666666666666</v>
      </c>
      <c r="T41" s="209">
        <f t="shared" si="3"/>
        <v>2060</v>
      </c>
      <c r="U41" s="76">
        <f t="shared" si="4"/>
        <v>85</v>
      </c>
    </row>
    <row r="42" spans="1:21" ht="15" customHeight="1">
      <c r="A42" s="208">
        <v>28</v>
      </c>
      <c r="B42" s="230" t="s">
        <v>160</v>
      </c>
      <c r="C42" s="22" t="s">
        <v>91</v>
      </c>
      <c r="D42" s="19" t="s">
        <v>92</v>
      </c>
      <c r="E42" s="31">
        <v>161</v>
      </c>
      <c r="F42" s="32">
        <v>177</v>
      </c>
      <c r="G42" s="31">
        <v>155</v>
      </c>
      <c r="H42" s="32">
        <v>171</v>
      </c>
      <c r="I42" s="31">
        <v>155</v>
      </c>
      <c r="J42" s="32">
        <v>148</v>
      </c>
      <c r="K42" s="116">
        <f t="shared" si="0"/>
        <v>161.16666666666666</v>
      </c>
      <c r="L42" s="64">
        <f t="shared" si="1"/>
        <v>967</v>
      </c>
      <c r="M42" s="34">
        <v>167</v>
      </c>
      <c r="N42" s="12">
        <v>163</v>
      </c>
      <c r="O42" s="12">
        <v>150</v>
      </c>
      <c r="P42" s="12">
        <v>200</v>
      </c>
      <c r="Q42" s="12">
        <v>211</v>
      </c>
      <c r="R42" s="12">
        <v>201</v>
      </c>
      <c r="S42" s="118">
        <f t="shared" si="2"/>
        <v>171.58333333333334</v>
      </c>
      <c r="T42" s="209">
        <f t="shared" si="3"/>
        <v>2059</v>
      </c>
      <c r="U42" s="76">
        <f t="shared" si="4"/>
        <v>63</v>
      </c>
    </row>
    <row r="43" spans="1:21" ht="15" customHeight="1">
      <c r="A43" s="210">
        <v>29</v>
      </c>
      <c r="B43" s="228"/>
      <c r="C43" s="22" t="s">
        <v>56</v>
      </c>
      <c r="D43" s="19" t="s">
        <v>57</v>
      </c>
      <c r="E43" s="33">
        <v>165</v>
      </c>
      <c r="F43" s="30">
        <v>177</v>
      </c>
      <c r="G43" s="33">
        <v>189</v>
      </c>
      <c r="H43" s="30">
        <v>172</v>
      </c>
      <c r="I43" s="33">
        <v>145</v>
      </c>
      <c r="J43" s="30">
        <v>164</v>
      </c>
      <c r="K43" s="116">
        <f t="shared" si="0"/>
        <v>168.66666666666666</v>
      </c>
      <c r="L43" s="64">
        <f t="shared" si="1"/>
        <v>1012</v>
      </c>
      <c r="M43" s="34">
        <v>176</v>
      </c>
      <c r="N43" s="12">
        <v>185</v>
      </c>
      <c r="O43" s="12">
        <v>190</v>
      </c>
      <c r="P43" s="12">
        <v>184</v>
      </c>
      <c r="Q43" s="12">
        <v>148</v>
      </c>
      <c r="R43" s="12">
        <v>161</v>
      </c>
      <c r="S43" s="118">
        <f t="shared" si="2"/>
        <v>171.33333333333334</v>
      </c>
      <c r="T43" s="209">
        <f t="shared" si="3"/>
        <v>2056</v>
      </c>
      <c r="U43" s="76">
        <f t="shared" si="4"/>
        <v>45</v>
      </c>
    </row>
    <row r="44" spans="1:21" ht="15" customHeight="1">
      <c r="A44" s="210">
        <v>30</v>
      </c>
      <c r="B44" s="228"/>
      <c r="C44" s="22" t="s">
        <v>99</v>
      </c>
      <c r="D44" s="19" t="s">
        <v>100</v>
      </c>
      <c r="E44" s="31">
        <v>149</v>
      </c>
      <c r="F44" s="32">
        <v>153</v>
      </c>
      <c r="G44" s="31">
        <v>189</v>
      </c>
      <c r="H44" s="32">
        <v>169</v>
      </c>
      <c r="I44" s="31">
        <v>203</v>
      </c>
      <c r="J44" s="34">
        <v>158</v>
      </c>
      <c r="K44" s="116">
        <f t="shared" si="0"/>
        <v>170.16666666666666</v>
      </c>
      <c r="L44" s="64">
        <f t="shared" si="1"/>
        <v>1021</v>
      </c>
      <c r="M44" s="34">
        <v>200</v>
      </c>
      <c r="N44" s="12">
        <v>169</v>
      </c>
      <c r="O44" s="12">
        <v>144</v>
      </c>
      <c r="P44" s="12">
        <v>134</v>
      </c>
      <c r="Q44" s="12">
        <v>189</v>
      </c>
      <c r="R44" s="12">
        <v>178</v>
      </c>
      <c r="S44" s="118">
        <f t="shared" si="2"/>
        <v>169.58333333333334</v>
      </c>
      <c r="T44" s="209">
        <f t="shared" si="3"/>
        <v>2035</v>
      </c>
      <c r="U44" s="76">
        <f t="shared" si="4"/>
        <v>69</v>
      </c>
    </row>
    <row r="45" spans="1:21" ht="15" customHeight="1">
      <c r="A45" s="208">
        <v>31</v>
      </c>
      <c r="B45" s="230"/>
      <c r="C45" s="22" t="s">
        <v>113</v>
      </c>
      <c r="D45" s="19" t="s">
        <v>59</v>
      </c>
      <c r="E45" s="31">
        <v>117</v>
      </c>
      <c r="F45" s="32">
        <v>193</v>
      </c>
      <c r="G45" s="31">
        <v>182</v>
      </c>
      <c r="H45" s="32">
        <v>147</v>
      </c>
      <c r="I45" s="31">
        <v>200</v>
      </c>
      <c r="J45" s="32">
        <v>156</v>
      </c>
      <c r="K45" s="116">
        <f t="shared" si="0"/>
        <v>165.83333333333334</v>
      </c>
      <c r="L45" s="64">
        <f t="shared" si="1"/>
        <v>995</v>
      </c>
      <c r="M45" s="34">
        <v>148</v>
      </c>
      <c r="N45" s="12">
        <v>201</v>
      </c>
      <c r="O45" s="12">
        <v>162</v>
      </c>
      <c r="P45" s="12">
        <v>207</v>
      </c>
      <c r="Q45" s="12">
        <v>166</v>
      </c>
      <c r="R45" s="12">
        <v>155</v>
      </c>
      <c r="S45" s="118">
        <f t="shared" si="2"/>
        <v>169.5</v>
      </c>
      <c r="T45" s="209">
        <f t="shared" si="3"/>
        <v>2034</v>
      </c>
      <c r="U45" s="76">
        <f t="shared" si="4"/>
        <v>90</v>
      </c>
    </row>
    <row r="46" spans="1:21" ht="15" customHeight="1">
      <c r="A46" s="210">
        <v>32</v>
      </c>
      <c r="B46" s="228"/>
      <c r="C46" s="22" t="s">
        <v>60</v>
      </c>
      <c r="D46" s="19" t="s">
        <v>59</v>
      </c>
      <c r="E46" s="31">
        <v>158</v>
      </c>
      <c r="F46" s="32">
        <v>104</v>
      </c>
      <c r="G46" s="31">
        <v>164</v>
      </c>
      <c r="H46" s="32">
        <v>193</v>
      </c>
      <c r="I46" s="31">
        <v>166</v>
      </c>
      <c r="J46" s="32">
        <v>189</v>
      </c>
      <c r="K46" s="116">
        <f t="shared" si="0"/>
        <v>162.33333333333334</v>
      </c>
      <c r="L46" s="64">
        <f t="shared" si="1"/>
        <v>974</v>
      </c>
      <c r="M46" s="34">
        <v>165</v>
      </c>
      <c r="N46" s="12">
        <v>134</v>
      </c>
      <c r="O46" s="12">
        <v>170</v>
      </c>
      <c r="P46" s="12">
        <v>209</v>
      </c>
      <c r="Q46" s="12">
        <v>178</v>
      </c>
      <c r="R46" s="12">
        <v>178</v>
      </c>
      <c r="S46" s="118">
        <f t="shared" si="2"/>
        <v>167.33333333333334</v>
      </c>
      <c r="T46" s="209">
        <f t="shared" si="3"/>
        <v>2008</v>
      </c>
      <c r="U46" s="76">
        <f t="shared" si="4"/>
        <v>105</v>
      </c>
    </row>
    <row r="47" spans="1:21" ht="15" customHeight="1">
      <c r="A47" s="210">
        <v>33</v>
      </c>
      <c r="B47" s="228"/>
      <c r="C47" s="22" t="s">
        <v>117</v>
      </c>
      <c r="D47" s="19" t="s">
        <v>59</v>
      </c>
      <c r="E47" s="31">
        <v>157</v>
      </c>
      <c r="F47" s="32">
        <v>190</v>
      </c>
      <c r="G47" s="31">
        <v>166</v>
      </c>
      <c r="H47" s="32">
        <v>171</v>
      </c>
      <c r="I47" s="31">
        <v>157</v>
      </c>
      <c r="J47" s="34">
        <v>157</v>
      </c>
      <c r="K47" s="116">
        <f aca="true" t="shared" si="5" ref="K47:K63">AVERAGE(E47:J47)</f>
        <v>166.33333333333334</v>
      </c>
      <c r="L47" s="64">
        <f aca="true" t="shared" si="6" ref="L47:L63">SUM(E47:J47)</f>
        <v>998</v>
      </c>
      <c r="M47" s="34">
        <v>167</v>
      </c>
      <c r="N47" s="12">
        <v>174</v>
      </c>
      <c r="O47" s="12">
        <v>152</v>
      </c>
      <c r="P47" s="12">
        <v>148</v>
      </c>
      <c r="Q47" s="12">
        <v>138</v>
      </c>
      <c r="R47" s="12">
        <v>176</v>
      </c>
      <c r="S47" s="118">
        <f aca="true" t="shared" si="7" ref="S47:S63">AVERAGE(E47:J47,M47:R47)</f>
        <v>162.75</v>
      </c>
      <c r="T47" s="209">
        <f aca="true" t="shared" si="8" ref="T47:T63">SUM(L47:R47)</f>
        <v>1953</v>
      </c>
      <c r="U47" s="76">
        <f aca="true" t="shared" si="9" ref="U47:U63">MAX(E47:J47,M47:R47)-MIN(E47:J47,M47:R47)</f>
        <v>52</v>
      </c>
    </row>
    <row r="48" spans="1:21" ht="15" customHeight="1">
      <c r="A48" s="208">
        <v>34</v>
      </c>
      <c r="B48" s="230"/>
      <c r="C48" s="22" t="s">
        <v>93</v>
      </c>
      <c r="D48" s="19" t="s">
        <v>65</v>
      </c>
      <c r="E48" s="31">
        <v>164</v>
      </c>
      <c r="F48" s="32">
        <v>103</v>
      </c>
      <c r="G48" s="31">
        <v>203</v>
      </c>
      <c r="H48" s="32">
        <v>163</v>
      </c>
      <c r="I48" s="31">
        <v>182</v>
      </c>
      <c r="J48" s="32">
        <v>187</v>
      </c>
      <c r="K48" s="116">
        <f t="shared" si="5"/>
        <v>167</v>
      </c>
      <c r="L48" s="64">
        <f t="shared" si="6"/>
        <v>1002</v>
      </c>
      <c r="M48" s="34">
        <v>149</v>
      </c>
      <c r="N48" s="12">
        <v>190</v>
      </c>
      <c r="O48" s="12">
        <v>201</v>
      </c>
      <c r="P48" s="12">
        <v>127</v>
      </c>
      <c r="Q48" s="12">
        <v>137</v>
      </c>
      <c r="R48" s="12">
        <v>140</v>
      </c>
      <c r="S48" s="118">
        <f t="shared" si="7"/>
        <v>162.16666666666666</v>
      </c>
      <c r="T48" s="209">
        <f t="shared" si="8"/>
        <v>1946</v>
      </c>
      <c r="U48" s="76">
        <f t="shared" si="9"/>
        <v>100</v>
      </c>
    </row>
    <row r="49" spans="1:21" ht="15" customHeight="1">
      <c r="A49" s="210">
        <v>35</v>
      </c>
      <c r="B49" s="228"/>
      <c r="C49" s="22" t="s">
        <v>102</v>
      </c>
      <c r="D49" s="19" t="s">
        <v>59</v>
      </c>
      <c r="E49" s="31">
        <v>191</v>
      </c>
      <c r="F49" s="32">
        <v>160</v>
      </c>
      <c r="G49" s="31">
        <v>151</v>
      </c>
      <c r="H49" s="32">
        <v>163</v>
      </c>
      <c r="I49" s="31">
        <v>174</v>
      </c>
      <c r="J49" s="32">
        <v>177</v>
      </c>
      <c r="K49" s="116">
        <f t="shared" si="5"/>
        <v>169.33333333333334</v>
      </c>
      <c r="L49" s="64">
        <f t="shared" si="6"/>
        <v>1016</v>
      </c>
      <c r="M49" s="34">
        <v>145</v>
      </c>
      <c r="N49" s="12">
        <v>150</v>
      </c>
      <c r="O49" s="12">
        <v>161</v>
      </c>
      <c r="P49" s="12">
        <v>158</v>
      </c>
      <c r="Q49" s="12">
        <v>161</v>
      </c>
      <c r="R49" s="12">
        <v>147</v>
      </c>
      <c r="S49" s="118">
        <f t="shared" si="7"/>
        <v>161.5</v>
      </c>
      <c r="T49" s="209">
        <f t="shared" si="8"/>
        <v>1938</v>
      </c>
      <c r="U49" s="76">
        <f t="shared" si="9"/>
        <v>46</v>
      </c>
    </row>
    <row r="50" spans="1:21" ht="15" customHeight="1">
      <c r="A50" s="210">
        <v>36</v>
      </c>
      <c r="B50" s="228"/>
      <c r="C50" s="22" t="s">
        <v>75</v>
      </c>
      <c r="D50" s="19" t="s">
        <v>59</v>
      </c>
      <c r="E50" s="31">
        <v>152</v>
      </c>
      <c r="F50" s="32">
        <v>182</v>
      </c>
      <c r="G50" s="31">
        <v>171</v>
      </c>
      <c r="H50" s="32">
        <v>180</v>
      </c>
      <c r="I50" s="31">
        <v>107</v>
      </c>
      <c r="J50" s="32">
        <v>151</v>
      </c>
      <c r="K50" s="116">
        <f t="shared" si="5"/>
        <v>157.16666666666666</v>
      </c>
      <c r="L50" s="64">
        <f t="shared" si="6"/>
        <v>943</v>
      </c>
      <c r="M50" s="25">
        <v>151</v>
      </c>
      <c r="N50" s="26">
        <v>147</v>
      </c>
      <c r="O50" s="26">
        <v>163</v>
      </c>
      <c r="P50" s="26">
        <v>174</v>
      </c>
      <c r="Q50" s="26">
        <v>154</v>
      </c>
      <c r="R50" s="26">
        <v>191</v>
      </c>
      <c r="S50" s="118">
        <f t="shared" si="7"/>
        <v>160.25</v>
      </c>
      <c r="T50" s="209">
        <f t="shared" si="8"/>
        <v>1923</v>
      </c>
      <c r="U50" s="76">
        <f t="shared" si="9"/>
        <v>84</v>
      </c>
    </row>
    <row r="51" spans="1:21" ht="15" customHeight="1">
      <c r="A51" s="208">
        <v>37</v>
      </c>
      <c r="B51" s="230"/>
      <c r="C51" s="22" t="s">
        <v>142</v>
      </c>
      <c r="D51" s="19" t="s">
        <v>59</v>
      </c>
      <c r="E51" s="31">
        <v>165</v>
      </c>
      <c r="F51" s="32">
        <v>134</v>
      </c>
      <c r="G51" s="31">
        <v>144</v>
      </c>
      <c r="H51" s="32">
        <v>241</v>
      </c>
      <c r="I51" s="31">
        <v>167</v>
      </c>
      <c r="J51" s="32">
        <v>154</v>
      </c>
      <c r="K51" s="116">
        <f t="shared" si="5"/>
        <v>167.5</v>
      </c>
      <c r="L51" s="64">
        <f t="shared" si="6"/>
        <v>1005</v>
      </c>
      <c r="M51" s="34">
        <v>145</v>
      </c>
      <c r="N51" s="12">
        <v>145</v>
      </c>
      <c r="O51" s="12">
        <v>168</v>
      </c>
      <c r="P51" s="12">
        <v>159</v>
      </c>
      <c r="Q51" s="12">
        <v>150</v>
      </c>
      <c r="R51" s="12">
        <v>149</v>
      </c>
      <c r="S51" s="118">
        <f t="shared" si="7"/>
        <v>160.08333333333334</v>
      </c>
      <c r="T51" s="209">
        <f t="shared" si="8"/>
        <v>1921</v>
      </c>
      <c r="U51" s="76">
        <f t="shared" si="9"/>
        <v>107</v>
      </c>
    </row>
    <row r="52" spans="1:21" ht="15" customHeight="1">
      <c r="A52" s="210">
        <v>38</v>
      </c>
      <c r="B52" s="228"/>
      <c r="C52" s="22" t="s">
        <v>53</v>
      </c>
      <c r="D52" s="19" t="s">
        <v>54</v>
      </c>
      <c r="E52" s="31">
        <v>116</v>
      </c>
      <c r="F52" s="32">
        <v>167</v>
      </c>
      <c r="G52" s="31">
        <v>177</v>
      </c>
      <c r="H52" s="32">
        <v>152</v>
      </c>
      <c r="I52" s="31">
        <v>170</v>
      </c>
      <c r="J52" s="32">
        <v>165</v>
      </c>
      <c r="K52" s="116">
        <f t="shared" si="5"/>
        <v>157.83333333333334</v>
      </c>
      <c r="L52" s="64">
        <f t="shared" si="6"/>
        <v>947</v>
      </c>
      <c r="M52" s="34">
        <v>165</v>
      </c>
      <c r="N52" s="12">
        <v>137</v>
      </c>
      <c r="O52" s="12">
        <v>177</v>
      </c>
      <c r="P52" s="12">
        <v>174</v>
      </c>
      <c r="Q52" s="12">
        <v>177</v>
      </c>
      <c r="R52" s="12">
        <v>134</v>
      </c>
      <c r="S52" s="118">
        <f t="shared" si="7"/>
        <v>159.25</v>
      </c>
      <c r="T52" s="209">
        <f t="shared" si="8"/>
        <v>1911</v>
      </c>
      <c r="U52" s="76">
        <f t="shared" si="9"/>
        <v>61</v>
      </c>
    </row>
    <row r="53" spans="1:21" ht="15" customHeight="1">
      <c r="A53" s="210">
        <v>39</v>
      </c>
      <c r="B53" s="228"/>
      <c r="C53" s="22" t="s">
        <v>130</v>
      </c>
      <c r="D53" s="19" t="s">
        <v>59</v>
      </c>
      <c r="E53" s="31">
        <v>169</v>
      </c>
      <c r="F53" s="32">
        <v>132</v>
      </c>
      <c r="G53" s="31">
        <v>150</v>
      </c>
      <c r="H53" s="32">
        <v>133</v>
      </c>
      <c r="I53" s="31">
        <v>181</v>
      </c>
      <c r="J53" s="32">
        <v>179</v>
      </c>
      <c r="K53" s="116">
        <f t="shared" si="5"/>
        <v>157.33333333333334</v>
      </c>
      <c r="L53" s="64">
        <f t="shared" si="6"/>
        <v>944</v>
      </c>
      <c r="M53" s="34">
        <v>131</v>
      </c>
      <c r="N53" s="12">
        <v>175</v>
      </c>
      <c r="O53" s="12">
        <v>144</v>
      </c>
      <c r="P53" s="12">
        <v>166</v>
      </c>
      <c r="Q53" s="12">
        <v>165</v>
      </c>
      <c r="R53" s="12">
        <v>173</v>
      </c>
      <c r="S53" s="118">
        <f t="shared" si="7"/>
        <v>158.16666666666666</v>
      </c>
      <c r="T53" s="209">
        <f t="shared" si="8"/>
        <v>1898</v>
      </c>
      <c r="U53" s="76">
        <f t="shared" si="9"/>
        <v>50</v>
      </c>
    </row>
    <row r="54" spans="1:21" ht="15" customHeight="1">
      <c r="A54" s="208">
        <v>40</v>
      </c>
      <c r="B54" s="230"/>
      <c r="C54" s="22" t="s">
        <v>81</v>
      </c>
      <c r="D54" s="19" t="s">
        <v>59</v>
      </c>
      <c r="E54" s="31">
        <v>156</v>
      </c>
      <c r="F54" s="32">
        <v>128</v>
      </c>
      <c r="G54" s="31">
        <v>173</v>
      </c>
      <c r="H54" s="32">
        <v>159</v>
      </c>
      <c r="I54" s="31">
        <v>169</v>
      </c>
      <c r="J54" s="34">
        <v>172</v>
      </c>
      <c r="K54" s="116">
        <f t="shared" si="5"/>
        <v>159.5</v>
      </c>
      <c r="L54" s="64">
        <f t="shared" si="6"/>
        <v>957</v>
      </c>
      <c r="M54" s="34">
        <v>164</v>
      </c>
      <c r="N54" s="12">
        <v>156</v>
      </c>
      <c r="O54" s="12">
        <v>139</v>
      </c>
      <c r="P54" s="12">
        <v>160</v>
      </c>
      <c r="Q54" s="12">
        <v>162</v>
      </c>
      <c r="R54" s="12">
        <v>157</v>
      </c>
      <c r="S54" s="118">
        <f t="shared" si="7"/>
        <v>157.91666666666666</v>
      </c>
      <c r="T54" s="209">
        <f t="shared" si="8"/>
        <v>1895</v>
      </c>
      <c r="U54" s="76">
        <f t="shared" si="9"/>
        <v>45</v>
      </c>
    </row>
    <row r="55" spans="1:21" ht="15" customHeight="1">
      <c r="A55" s="210">
        <v>41</v>
      </c>
      <c r="B55" s="228"/>
      <c r="C55" s="22" t="s">
        <v>126</v>
      </c>
      <c r="D55" s="19" t="s">
        <v>59</v>
      </c>
      <c r="E55" s="31">
        <v>175</v>
      </c>
      <c r="F55" s="32">
        <v>152</v>
      </c>
      <c r="G55" s="31">
        <v>155</v>
      </c>
      <c r="H55" s="32">
        <v>173</v>
      </c>
      <c r="I55" s="31">
        <v>152</v>
      </c>
      <c r="J55" s="32">
        <v>181</v>
      </c>
      <c r="K55" s="116">
        <f t="shared" si="5"/>
        <v>164.66666666666666</v>
      </c>
      <c r="L55" s="64">
        <f t="shared" si="6"/>
        <v>988</v>
      </c>
      <c r="M55" s="34">
        <v>159</v>
      </c>
      <c r="N55" s="12">
        <v>173</v>
      </c>
      <c r="O55" s="12">
        <v>125</v>
      </c>
      <c r="P55" s="12">
        <v>139</v>
      </c>
      <c r="Q55" s="12">
        <v>119</v>
      </c>
      <c r="R55" s="12">
        <v>183</v>
      </c>
      <c r="S55" s="118">
        <f t="shared" si="7"/>
        <v>157.16666666666666</v>
      </c>
      <c r="T55" s="209">
        <f t="shared" si="8"/>
        <v>1886</v>
      </c>
      <c r="U55" s="76">
        <f t="shared" si="9"/>
        <v>64</v>
      </c>
    </row>
    <row r="56" spans="1:21" ht="15" customHeight="1">
      <c r="A56" s="210">
        <v>42</v>
      </c>
      <c r="B56" s="228"/>
      <c r="C56" s="22" t="s">
        <v>123</v>
      </c>
      <c r="D56" s="19" t="s">
        <v>59</v>
      </c>
      <c r="E56" s="31">
        <v>113</v>
      </c>
      <c r="F56" s="32">
        <v>144</v>
      </c>
      <c r="G56" s="31">
        <v>128</v>
      </c>
      <c r="H56" s="32">
        <v>215</v>
      </c>
      <c r="I56" s="31">
        <v>161</v>
      </c>
      <c r="J56" s="32">
        <v>176</v>
      </c>
      <c r="K56" s="116">
        <f t="shared" si="5"/>
        <v>156.16666666666666</v>
      </c>
      <c r="L56" s="64">
        <f t="shared" si="6"/>
        <v>937</v>
      </c>
      <c r="M56" s="34">
        <v>146</v>
      </c>
      <c r="N56" s="12">
        <v>170</v>
      </c>
      <c r="O56" s="12">
        <v>146</v>
      </c>
      <c r="P56" s="12">
        <v>139</v>
      </c>
      <c r="Q56" s="12">
        <v>165</v>
      </c>
      <c r="R56" s="12">
        <v>183</v>
      </c>
      <c r="S56" s="118">
        <f t="shared" si="7"/>
        <v>157.16666666666666</v>
      </c>
      <c r="T56" s="209">
        <f t="shared" si="8"/>
        <v>1886</v>
      </c>
      <c r="U56" s="76">
        <f t="shared" si="9"/>
        <v>102</v>
      </c>
    </row>
    <row r="57" spans="1:21" ht="15" customHeight="1">
      <c r="A57" s="208">
        <v>43</v>
      </c>
      <c r="B57" s="230"/>
      <c r="C57" s="22" t="s">
        <v>122</v>
      </c>
      <c r="D57" s="19" t="s">
        <v>63</v>
      </c>
      <c r="E57" s="31">
        <v>114</v>
      </c>
      <c r="F57" s="32">
        <v>158</v>
      </c>
      <c r="G57" s="31">
        <v>138</v>
      </c>
      <c r="H57" s="32">
        <v>179</v>
      </c>
      <c r="I57" s="31">
        <v>164</v>
      </c>
      <c r="J57" s="32">
        <v>146</v>
      </c>
      <c r="K57" s="116">
        <f t="shared" si="5"/>
        <v>149.83333333333334</v>
      </c>
      <c r="L57" s="64">
        <f t="shared" si="6"/>
        <v>899</v>
      </c>
      <c r="M57" s="34">
        <v>154</v>
      </c>
      <c r="N57" s="12">
        <v>155</v>
      </c>
      <c r="O57" s="12">
        <v>175</v>
      </c>
      <c r="P57" s="12">
        <v>160</v>
      </c>
      <c r="Q57" s="12">
        <v>147</v>
      </c>
      <c r="R57" s="12">
        <v>167</v>
      </c>
      <c r="S57" s="118">
        <f t="shared" si="7"/>
        <v>154.75</v>
      </c>
      <c r="T57" s="209">
        <f t="shared" si="8"/>
        <v>1857</v>
      </c>
      <c r="U57" s="76">
        <f t="shared" si="9"/>
        <v>65</v>
      </c>
    </row>
    <row r="58" spans="1:21" ht="15" customHeight="1">
      <c r="A58" s="210">
        <v>44</v>
      </c>
      <c r="B58" s="228"/>
      <c r="C58" s="22" t="s">
        <v>127</v>
      </c>
      <c r="D58" s="19" t="s">
        <v>59</v>
      </c>
      <c r="E58" s="31">
        <v>179</v>
      </c>
      <c r="F58" s="32">
        <v>137</v>
      </c>
      <c r="G58" s="31">
        <v>138</v>
      </c>
      <c r="H58" s="32">
        <v>162</v>
      </c>
      <c r="I58" s="31">
        <v>145</v>
      </c>
      <c r="J58" s="32">
        <v>193</v>
      </c>
      <c r="K58" s="116">
        <f t="shared" si="5"/>
        <v>159</v>
      </c>
      <c r="L58" s="64">
        <f t="shared" si="6"/>
        <v>954</v>
      </c>
      <c r="M58" s="34">
        <v>133</v>
      </c>
      <c r="N58" s="12">
        <v>179</v>
      </c>
      <c r="O58" s="12">
        <v>150</v>
      </c>
      <c r="P58" s="12">
        <v>149</v>
      </c>
      <c r="Q58" s="12">
        <v>152</v>
      </c>
      <c r="R58" s="12">
        <v>139</v>
      </c>
      <c r="S58" s="118">
        <f t="shared" si="7"/>
        <v>154.66666666666666</v>
      </c>
      <c r="T58" s="209">
        <f t="shared" si="8"/>
        <v>1856</v>
      </c>
      <c r="U58" s="76">
        <f t="shared" si="9"/>
        <v>60</v>
      </c>
    </row>
    <row r="59" spans="1:21" ht="15" customHeight="1">
      <c r="A59" s="210">
        <v>45</v>
      </c>
      <c r="B59" s="228"/>
      <c r="C59" s="132" t="s">
        <v>62</v>
      </c>
      <c r="D59" s="19" t="s">
        <v>63</v>
      </c>
      <c r="E59" s="31">
        <v>128</v>
      </c>
      <c r="F59" s="32">
        <v>160</v>
      </c>
      <c r="G59" s="31">
        <v>167</v>
      </c>
      <c r="H59" s="32">
        <v>156</v>
      </c>
      <c r="I59" s="31">
        <v>155</v>
      </c>
      <c r="J59" s="32">
        <v>131</v>
      </c>
      <c r="K59" s="116">
        <f t="shared" si="5"/>
        <v>149.5</v>
      </c>
      <c r="L59" s="64">
        <f t="shared" si="6"/>
        <v>897</v>
      </c>
      <c r="M59" s="34">
        <v>159</v>
      </c>
      <c r="N59" s="12">
        <v>146</v>
      </c>
      <c r="O59" s="12">
        <v>166</v>
      </c>
      <c r="P59" s="12">
        <v>160</v>
      </c>
      <c r="Q59" s="12">
        <v>146</v>
      </c>
      <c r="R59" s="12">
        <v>175</v>
      </c>
      <c r="S59" s="118">
        <f t="shared" si="7"/>
        <v>154.08333333333334</v>
      </c>
      <c r="T59" s="209">
        <f t="shared" si="8"/>
        <v>1849</v>
      </c>
      <c r="U59" s="76">
        <f t="shared" si="9"/>
        <v>47</v>
      </c>
    </row>
    <row r="60" spans="1:21" ht="15" customHeight="1">
      <c r="A60" s="208">
        <v>46</v>
      </c>
      <c r="B60" s="230"/>
      <c r="C60" s="22" t="s">
        <v>111</v>
      </c>
      <c r="D60" s="19" t="s">
        <v>59</v>
      </c>
      <c r="E60" s="31">
        <v>184</v>
      </c>
      <c r="F60" s="32">
        <v>159</v>
      </c>
      <c r="G60" s="31">
        <v>144</v>
      </c>
      <c r="H60" s="32">
        <v>147</v>
      </c>
      <c r="I60" s="31">
        <v>173</v>
      </c>
      <c r="J60" s="32">
        <v>173</v>
      </c>
      <c r="K60" s="116">
        <f t="shared" si="5"/>
        <v>163.33333333333334</v>
      </c>
      <c r="L60" s="64">
        <f t="shared" si="6"/>
        <v>980</v>
      </c>
      <c r="M60" s="34">
        <v>133</v>
      </c>
      <c r="N60" s="12">
        <v>114</v>
      </c>
      <c r="O60" s="12">
        <v>150</v>
      </c>
      <c r="P60" s="12">
        <v>144</v>
      </c>
      <c r="Q60" s="12">
        <v>172</v>
      </c>
      <c r="R60" s="12">
        <v>147</v>
      </c>
      <c r="S60" s="118">
        <f t="shared" si="7"/>
        <v>153.33333333333334</v>
      </c>
      <c r="T60" s="209">
        <f t="shared" si="8"/>
        <v>1840</v>
      </c>
      <c r="U60" s="76">
        <f t="shared" si="9"/>
        <v>70</v>
      </c>
    </row>
    <row r="61" spans="1:21" ht="15" customHeight="1">
      <c r="A61" s="210">
        <v>47</v>
      </c>
      <c r="B61" s="228"/>
      <c r="C61" s="22" t="s">
        <v>128</v>
      </c>
      <c r="D61" s="19" t="s">
        <v>59</v>
      </c>
      <c r="E61" s="33">
        <v>132</v>
      </c>
      <c r="F61" s="30">
        <v>172</v>
      </c>
      <c r="G61" s="33">
        <v>125</v>
      </c>
      <c r="H61" s="30">
        <v>123</v>
      </c>
      <c r="I61" s="33">
        <v>153</v>
      </c>
      <c r="J61" s="30">
        <v>173</v>
      </c>
      <c r="K61" s="116">
        <f t="shared" si="5"/>
        <v>146.33333333333334</v>
      </c>
      <c r="L61" s="64">
        <f t="shared" si="6"/>
        <v>878</v>
      </c>
      <c r="M61" s="34">
        <v>146</v>
      </c>
      <c r="N61" s="12">
        <v>145</v>
      </c>
      <c r="O61" s="12">
        <v>131</v>
      </c>
      <c r="P61" s="12">
        <v>180</v>
      </c>
      <c r="Q61" s="12">
        <v>152</v>
      </c>
      <c r="R61" s="12">
        <v>189</v>
      </c>
      <c r="S61" s="118">
        <f t="shared" si="7"/>
        <v>151.75</v>
      </c>
      <c r="T61" s="209">
        <f t="shared" si="8"/>
        <v>1821</v>
      </c>
      <c r="U61" s="76">
        <f t="shared" si="9"/>
        <v>66</v>
      </c>
    </row>
    <row r="62" spans="1:21" ht="15" customHeight="1">
      <c r="A62" s="210">
        <v>48</v>
      </c>
      <c r="B62" s="228"/>
      <c r="C62" s="22" t="s">
        <v>124</v>
      </c>
      <c r="D62" s="19" t="s">
        <v>59</v>
      </c>
      <c r="E62" s="31">
        <v>120</v>
      </c>
      <c r="F62" s="32">
        <v>116</v>
      </c>
      <c r="G62" s="31">
        <v>129</v>
      </c>
      <c r="H62" s="32">
        <v>188</v>
      </c>
      <c r="I62" s="31">
        <v>179</v>
      </c>
      <c r="J62" s="32">
        <v>152</v>
      </c>
      <c r="K62" s="116">
        <f t="shared" si="5"/>
        <v>147.33333333333334</v>
      </c>
      <c r="L62" s="64">
        <f t="shared" si="6"/>
        <v>884</v>
      </c>
      <c r="M62" s="34">
        <v>164</v>
      </c>
      <c r="N62" s="12">
        <v>168</v>
      </c>
      <c r="O62" s="12">
        <v>118</v>
      </c>
      <c r="P62" s="12">
        <v>154</v>
      </c>
      <c r="Q62" s="12">
        <v>124</v>
      </c>
      <c r="R62" s="12">
        <v>181</v>
      </c>
      <c r="S62" s="118">
        <f t="shared" si="7"/>
        <v>149.41666666666666</v>
      </c>
      <c r="T62" s="209">
        <f t="shared" si="8"/>
        <v>1793</v>
      </c>
      <c r="U62" s="76">
        <f t="shared" si="9"/>
        <v>72</v>
      </c>
    </row>
    <row r="63" spans="1:21" ht="15" customHeight="1" thickBot="1">
      <c r="A63" s="244">
        <v>49</v>
      </c>
      <c r="B63" s="229"/>
      <c r="C63" s="69" t="s">
        <v>125</v>
      </c>
      <c r="D63" s="70" t="s">
        <v>59</v>
      </c>
      <c r="E63" s="71">
        <v>134</v>
      </c>
      <c r="F63" s="72">
        <v>184</v>
      </c>
      <c r="G63" s="71">
        <v>114</v>
      </c>
      <c r="H63" s="72">
        <v>173</v>
      </c>
      <c r="I63" s="71">
        <v>133</v>
      </c>
      <c r="J63" s="72">
        <v>157</v>
      </c>
      <c r="K63" s="212">
        <f t="shared" si="5"/>
        <v>149.16666666666666</v>
      </c>
      <c r="L63" s="124">
        <f t="shared" si="6"/>
        <v>895</v>
      </c>
      <c r="M63" s="213">
        <v>163</v>
      </c>
      <c r="N63" s="169">
        <v>137</v>
      </c>
      <c r="O63" s="169">
        <v>141</v>
      </c>
      <c r="P63" s="169">
        <v>163</v>
      </c>
      <c r="Q63" s="169">
        <v>127</v>
      </c>
      <c r="R63" s="169">
        <v>141</v>
      </c>
      <c r="S63" s="214">
        <f t="shared" si="7"/>
        <v>147.25</v>
      </c>
      <c r="T63" s="215">
        <f t="shared" si="8"/>
        <v>1767</v>
      </c>
      <c r="U63" s="76">
        <f t="shared" si="9"/>
        <v>70</v>
      </c>
    </row>
  </sheetData>
  <sheetProtection/>
  <mergeCells count="24">
    <mergeCell ref="S12:S14"/>
    <mergeCell ref="O12:O14"/>
    <mergeCell ref="D12:D14"/>
    <mergeCell ref="J12:J14"/>
    <mergeCell ref="K12:K14"/>
    <mergeCell ref="M12:M14"/>
    <mergeCell ref="N12:N14"/>
    <mergeCell ref="A12:A14"/>
    <mergeCell ref="P12:P14"/>
    <mergeCell ref="Q12:Q14"/>
    <mergeCell ref="R12:R14"/>
    <mergeCell ref="I12:I14"/>
    <mergeCell ref="L12:L14"/>
    <mergeCell ref="C12:C14"/>
    <mergeCell ref="B12:B14"/>
    <mergeCell ref="A6:T6"/>
    <mergeCell ref="A7:T7"/>
    <mergeCell ref="T12:T14"/>
    <mergeCell ref="E12:E14"/>
    <mergeCell ref="F12:F14"/>
    <mergeCell ref="G12:G14"/>
    <mergeCell ref="H12:H14"/>
    <mergeCell ref="A9:T9"/>
    <mergeCell ref="A10:T10"/>
  </mergeCells>
  <printOptions/>
  <pageMargins left="0.11811023622047245" right="0.1968503937007874" top="0.1968503937007874" bottom="0" header="0.1968503937007874" footer="0"/>
  <pageSetup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4.875" style="0" customWidth="1"/>
    <col min="2" max="2" width="22.25390625" style="0" customWidth="1"/>
    <col min="3" max="3" width="7.375" style="0" customWidth="1"/>
    <col min="4" max="4" width="7.25390625" style="0" customWidth="1"/>
    <col min="5" max="5" width="7.125" style="0" customWidth="1"/>
    <col min="6" max="8" width="7.75390625" style="0" customWidth="1"/>
    <col min="9" max="9" width="9.375" style="0" customWidth="1"/>
    <col min="10" max="10" width="9.00390625" style="0" customWidth="1"/>
    <col min="11" max="17" width="7.75390625" style="0" customWidth="1"/>
    <col min="19" max="19" width="8.625" style="0" customWidth="1"/>
  </cols>
  <sheetData>
    <row r="1" spans="1:19" ht="18.75">
      <c r="A1" s="313" t="s">
        <v>82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</row>
    <row r="2" spans="1:19" ht="18">
      <c r="A2" s="314" t="s">
        <v>83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</row>
    <row r="3" spans="1:19" ht="18">
      <c r="A3" s="314" t="s">
        <v>29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</row>
    <row r="4" ht="13.5" thickBot="1"/>
    <row r="5" spans="1:19" ht="45.75" thickBot="1">
      <c r="A5" s="141" t="s">
        <v>84</v>
      </c>
      <c r="B5" s="142" t="s">
        <v>39</v>
      </c>
      <c r="C5" s="139" t="s">
        <v>3</v>
      </c>
      <c r="D5" s="139" t="s">
        <v>4</v>
      </c>
      <c r="E5" s="139" t="s">
        <v>5</v>
      </c>
      <c r="F5" s="139" t="s">
        <v>6</v>
      </c>
      <c r="G5" s="139" t="s">
        <v>85</v>
      </c>
      <c r="H5" s="140" t="s">
        <v>8</v>
      </c>
      <c r="I5" s="192" t="s">
        <v>138</v>
      </c>
      <c r="J5" s="141" t="s">
        <v>139</v>
      </c>
      <c r="K5" s="142" t="s">
        <v>9</v>
      </c>
      <c r="L5" s="139" t="s">
        <v>10</v>
      </c>
      <c r="M5" s="139" t="s">
        <v>11</v>
      </c>
      <c r="N5" s="139" t="s">
        <v>12</v>
      </c>
      <c r="O5" s="139" t="s">
        <v>13</v>
      </c>
      <c r="P5" s="140" t="s">
        <v>14</v>
      </c>
      <c r="Q5" s="192" t="s">
        <v>112</v>
      </c>
      <c r="R5" s="141" t="s">
        <v>87</v>
      </c>
      <c r="S5" s="141" t="s">
        <v>86</v>
      </c>
    </row>
    <row r="6" spans="1:19" ht="15">
      <c r="A6" s="172">
        <v>1</v>
      </c>
      <c r="B6" s="173" t="s">
        <v>129</v>
      </c>
      <c r="C6" s="231">
        <v>151</v>
      </c>
      <c r="D6" s="231">
        <v>180</v>
      </c>
      <c r="E6" s="231">
        <v>190</v>
      </c>
      <c r="F6" s="231">
        <v>198</v>
      </c>
      <c r="G6" s="231">
        <v>187</v>
      </c>
      <c r="H6" s="232">
        <v>158</v>
      </c>
      <c r="I6" s="201">
        <f aca="true" t="shared" si="0" ref="I6:I17">AVERAGE(C6:H6)</f>
        <v>177.33333333333334</v>
      </c>
      <c r="J6" s="186">
        <f aca="true" t="shared" si="1" ref="J6:J17">SUM(C6:H6)</f>
        <v>1064</v>
      </c>
      <c r="K6" s="233">
        <v>191</v>
      </c>
      <c r="L6" s="231">
        <v>223</v>
      </c>
      <c r="M6" s="231">
        <v>213</v>
      </c>
      <c r="N6" s="231">
        <v>246</v>
      </c>
      <c r="O6" s="231">
        <v>211</v>
      </c>
      <c r="P6" s="232">
        <v>233</v>
      </c>
      <c r="Q6" s="194"/>
      <c r="R6" s="174">
        <f aca="true" t="shared" si="2" ref="R6:R17">AVERAGE(C6:H6,K6:P6)</f>
        <v>198.41666666666666</v>
      </c>
      <c r="S6" s="175">
        <f aca="true" t="shared" si="3" ref="S6:S17">SUM(J6:Q6)</f>
        <v>2381</v>
      </c>
    </row>
    <row r="7" spans="1:19" ht="15">
      <c r="A7" s="146">
        <f>A6+1</f>
        <v>2</v>
      </c>
      <c r="B7" s="145" t="s">
        <v>109</v>
      </c>
      <c r="C7" s="153">
        <v>178</v>
      </c>
      <c r="D7" s="153">
        <v>203</v>
      </c>
      <c r="E7" s="153">
        <v>171</v>
      </c>
      <c r="F7" s="153">
        <v>203</v>
      </c>
      <c r="G7" s="153">
        <v>174</v>
      </c>
      <c r="H7" s="160">
        <v>180</v>
      </c>
      <c r="I7" s="190">
        <f t="shared" si="0"/>
        <v>184.83333333333334</v>
      </c>
      <c r="J7" s="187">
        <f t="shared" si="1"/>
        <v>1109</v>
      </c>
      <c r="K7" s="182">
        <v>170</v>
      </c>
      <c r="L7" s="154">
        <v>180</v>
      </c>
      <c r="M7" s="154">
        <v>213</v>
      </c>
      <c r="N7" s="154">
        <v>172</v>
      </c>
      <c r="O7" s="154">
        <v>167</v>
      </c>
      <c r="P7" s="155">
        <v>203</v>
      </c>
      <c r="Q7" s="195">
        <v>96</v>
      </c>
      <c r="R7" s="197">
        <f t="shared" si="2"/>
        <v>184.5</v>
      </c>
      <c r="S7" s="199">
        <f t="shared" si="3"/>
        <v>2310</v>
      </c>
    </row>
    <row r="8" spans="1:19" ht="15">
      <c r="A8" s="146">
        <f aca="true" t="shared" si="4" ref="A8:A17">A7+1</f>
        <v>3</v>
      </c>
      <c r="B8" s="145" t="s">
        <v>61</v>
      </c>
      <c r="C8" s="153">
        <v>207</v>
      </c>
      <c r="D8" s="153">
        <v>151</v>
      </c>
      <c r="E8" s="153">
        <v>201</v>
      </c>
      <c r="F8" s="153">
        <v>172</v>
      </c>
      <c r="G8" s="153">
        <v>177</v>
      </c>
      <c r="H8" s="160">
        <v>197</v>
      </c>
      <c r="I8" s="190">
        <f t="shared" si="0"/>
        <v>184.16666666666666</v>
      </c>
      <c r="J8" s="187">
        <f t="shared" si="1"/>
        <v>1105</v>
      </c>
      <c r="K8" s="182">
        <v>198</v>
      </c>
      <c r="L8" s="154">
        <v>217</v>
      </c>
      <c r="M8" s="154">
        <v>209</v>
      </c>
      <c r="N8" s="154">
        <v>172</v>
      </c>
      <c r="O8" s="154">
        <v>210</v>
      </c>
      <c r="P8" s="155">
        <v>190</v>
      </c>
      <c r="Q8" s="195"/>
      <c r="R8" s="197">
        <f t="shared" si="2"/>
        <v>191.75</v>
      </c>
      <c r="S8" s="199">
        <f t="shared" si="3"/>
        <v>2301</v>
      </c>
    </row>
    <row r="9" spans="1:19" ht="15">
      <c r="A9" s="146">
        <f t="shared" si="4"/>
        <v>4</v>
      </c>
      <c r="B9" s="145" t="s">
        <v>101</v>
      </c>
      <c r="C9" s="153">
        <v>165</v>
      </c>
      <c r="D9" s="153">
        <v>135</v>
      </c>
      <c r="E9" s="153">
        <v>190</v>
      </c>
      <c r="F9" s="153">
        <v>157</v>
      </c>
      <c r="G9" s="153">
        <v>202</v>
      </c>
      <c r="H9" s="160">
        <v>216</v>
      </c>
      <c r="I9" s="190">
        <f t="shared" si="0"/>
        <v>177.5</v>
      </c>
      <c r="J9" s="187">
        <f t="shared" si="1"/>
        <v>1065</v>
      </c>
      <c r="K9" s="182">
        <v>183</v>
      </c>
      <c r="L9" s="154">
        <v>167</v>
      </c>
      <c r="M9" s="154">
        <v>149</v>
      </c>
      <c r="N9" s="154">
        <v>225</v>
      </c>
      <c r="O9" s="154">
        <v>210</v>
      </c>
      <c r="P9" s="155">
        <v>190</v>
      </c>
      <c r="Q9" s="195"/>
      <c r="R9" s="197">
        <f t="shared" si="2"/>
        <v>182.41666666666666</v>
      </c>
      <c r="S9" s="199">
        <f t="shared" si="3"/>
        <v>2189</v>
      </c>
    </row>
    <row r="10" spans="1:19" ht="15">
      <c r="A10" s="146">
        <f t="shared" si="4"/>
        <v>5</v>
      </c>
      <c r="B10" s="145" t="s">
        <v>110</v>
      </c>
      <c r="C10" s="154">
        <v>165</v>
      </c>
      <c r="D10" s="154">
        <v>148</v>
      </c>
      <c r="E10" s="154">
        <v>224</v>
      </c>
      <c r="F10" s="154">
        <v>158</v>
      </c>
      <c r="G10" s="154">
        <v>177</v>
      </c>
      <c r="H10" s="155">
        <v>183</v>
      </c>
      <c r="I10" s="190">
        <f t="shared" si="0"/>
        <v>175.83333333333334</v>
      </c>
      <c r="J10" s="187">
        <f t="shared" si="1"/>
        <v>1055</v>
      </c>
      <c r="K10" s="182">
        <v>175</v>
      </c>
      <c r="L10" s="154">
        <v>151</v>
      </c>
      <c r="M10" s="154">
        <v>202</v>
      </c>
      <c r="N10" s="154">
        <v>159</v>
      </c>
      <c r="O10" s="154">
        <v>191</v>
      </c>
      <c r="P10" s="155">
        <v>228</v>
      </c>
      <c r="Q10" s="195"/>
      <c r="R10" s="197">
        <f t="shared" si="2"/>
        <v>180.08333333333334</v>
      </c>
      <c r="S10" s="199">
        <f t="shared" si="3"/>
        <v>2161</v>
      </c>
    </row>
    <row r="11" spans="1:19" ht="15">
      <c r="A11" s="146">
        <f t="shared" si="4"/>
        <v>6</v>
      </c>
      <c r="B11" s="145" t="s">
        <v>91</v>
      </c>
      <c r="C11" s="153">
        <v>161</v>
      </c>
      <c r="D11" s="153">
        <v>177</v>
      </c>
      <c r="E11" s="153">
        <v>155</v>
      </c>
      <c r="F11" s="153">
        <v>171</v>
      </c>
      <c r="G11" s="153">
        <v>155</v>
      </c>
      <c r="H11" s="160">
        <v>148</v>
      </c>
      <c r="I11" s="190">
        <f t="shared" si="0"/>
        <v>161.16666666666666</v>
      </c>
      <c r="J11" s="187">
        <f t="shared" si="1"/>
        <v>967</v>
      </c>
      <c r="K11" s="182">
        <v>167</v>
      </c>
      <c r="L11" s="154">
        <v>163</v>
      </c>
      <c r="M11" s="154">
        <v>150</v>
      </c>
      <c r="N11" s="154">
        <v>200</v>
      </c>
      <c r="O11" s="154">
        <v>211</v>
      </c>
      <c r="P11" s="155">
        <v>201</v>
      </c>
      <c r="Q11" s="195"/>
      <c r="R11" s="197">
        <f t="shared" si="2"/>
        <v>171.58333333333334</v>
      </c>
      <c r="S11" s="199">
        <f t="shared" si="3"/>
        <v>2059</v>
      </c>
    </row>
    <row r="12" spans="1:19" ht="15">
      <c r="A12" s="146">
        <f t="shared" si="4"/>
        <v>7</v>
      </c>
      <c r="B12" s="145" t="s">
        <v>56</v>
      </c>
      <c r="C12" s="153">
        <v>165</v>
      </c>
      <c r="D12" s="153">
        <v>177</v>
      </c>
      <c r="E12" s="153">
        <v>189</v>
      </c>
      <c r="F12" s="153">
        <v>172</v>
      </c>
      <c r="G12" s="153">
        <v>145</v>
      </c>
      <c r="H12" s="160">
        <v>164</v>
      </c>
      <c r="I12" s="190">
        <f t="shared" si="0"/>
        <v>168.66666666666666</v>
      </c>
      <c r="J12" s="187">
        <f t="shared" si="1"/>
        <v>1012</v>
      </c>
      <c r="K12" s="181">
        <v>176</v>
      </c>
      <c r="L12" s="153">
        <v>185</v>
      </c>
      <c r="M12" s="153">
        <v>190</v>
      </c>
      <c r="N12" s="153">
        <v>184</v>
      </c>
      <c r="O12" s="153">
        <v>148</v>
      </c>
      <c r="P12" s="160">
        <v>161</v>
      </c>
      <c r="Q12" s="128"/>
      <c r="R12" s="197">
        <f t="shared" si="2"/>
        <v>171.33333333333334</v>
      </c>
      <c r="S12" s="199">
        <f t="shared" si="3"/>
        <v>2056</v>
      </c>
    </row>
    <row r="13" spans="1:19" ht="15.75" thickBot="1">
      <c r="A13" s="147">
        <f t="shared" si="4"/>
        <v>8</v>
      </c>
      <c r="B13" s="176" t="s">
        <v>99</v>
      </c>
      <c r="C13" s="177">
        <v>149</v>
      </c>
      <c r="D13" s="177">
        <v>153</v>
      </c>
      <c r="E13" s="177">
        <v>189</v>
      </c>
      <c r="F13" s="177">
        <v>169</v>
      </c>
      <c r="G13" s="177">
        <v>203</v>
      </c>
      <c r="H13" s="180">
        <v>158</v>
      </c>
      <c r="I13" s="191">
        <f t="shared" si="0"/>
        <v>170.16666666666666</v>
      </c>
      <c r="J13" s="188">
        <f t="shared" si="1"/>
        <v>1021</v>
      </c>
      <c r="K13" s="185">
        <v>200</v>
      </c>
      <c r="L13" s="178">
        <v>169</v>
      </c>
      <c r="M13" s="178">
        <v>144</v>
      </c>
      <c r="N13" s="178">
        <v>134</v>
      </c>
      <c r="O13" s="178">
        <v>189</v>
      </c>
      <c r="P13" s="179">
        <v>178</v>
      </c>
      <c r="Q13" s="196"/>
      <c r="R13" s="198">
        <f t="shared" si="2"/>
        <v>169.58333333333334</v>
      </c>
      <c r="S13" s="200">
        <f t="shared" si="3"/>
        <v>2035</v>
      </c>
    </row>
    <row r="14" spans="1:19" ht="15">
      <c r="A14" s="143">
        <f t="shared" si="4"/>
        <v>9</v>
      </c>
      <c r="B14" s="144" t="s">
        <v>60</v>
      </c>
      <c r="C14" s="203">
        <v>158</v>
      </c>
      <c r="D14" s="203">
        <v>104</v>
      </c>
      <c r="E14" s="203">
        <v>164</v>
      </c>
      <c r="F14" s="203">
        <v>193</v>
      </c>
      <c r="G14" s="203">
        <v>166</v>
      </c>
      <c r="H14" s="204">
        <v>189</v>
      </c>
      <c r="I14" s="189">
        <f t="shared" si="0"/>
        <v>162.33333333333334</v>
      </c>
      <c r="J14" s="193">
        <f t="shared" si="1"/>
        <v>974</v>
      </c>
      <c r="K14" s="184">
        <v>165</v>
      </c>
      <c r="L14" s="159">
        <v>134</v>
      </c>
      <c r="M14" s="159">
        <v>170</v>
      </c>
      <c r="N14" s="159">
        <v>209</v>
      </c>
      <c r="O14" s="159">
        <v>178</v>
      </c>
      <c r="P14" s="161">
        <v>178</v>
      </c>
      <c r="Q14" s="195"/>
      <c r="R14" s="157">
        <f t="shared" si="2"/>
        <v>167.33333333333334</v>
      </c>
      <c r="S14" s="158">
        <f t="shared" si="3"/>
        <v>2008</v>
      </c>
    </row>
    <row r="15" spans="1:19" ht="15">
      <c r="A15" s="146">
        <f t="shared" si="4"/>
        <v>10</v>
      </c>
      <c r="B15" s="145" t="s">
        <v>81</v>
      </c>
      <c r="C15" s="153">
        <v>156</v>
      </c>
      <c r="D15" s="153">
        <v>128</v>
      </c>
      <c r="E15" s="153">
        <v>173</v>
      </c>
      <c r="F15" s="153">
        <v>159</v>
      </c>
      <c r="G15" s="153">
        <v>169</v>
      </c>
      <c r="H15" s="160">
        <v>172</v>
      </c>
      <c r="I15" s="190">
        <f t="shared" si="0"/>
        <v>159.5</v>
      </c>
      <c r="J15" s="187">
        <f t="shared" si="1"/>
        <v>957</v>
      </c>
      <c r="K15" s="182">
        <v>164</v>
      </c>
      <c r="L15" s="154">
        <v>156</v>
      </c>
      <c r="M15" s="154">
        <v>139</v>
      </c>
      <c r="N15" s="154">
        <v>160</v>
      </c>
      <c r="O15" s="154">
        <v>162</v>
      </c>
      <c r="P15" s="155">
        <v>157</v>
      </c>
      <c r="Q15" s="195"/>
      <c r="R15" s="197">
        <f t="shared" si="2"/>
        <v>157.91666666666666</v>
      </c>
      <c r="S15" s="199">
        <f t="shared" si="3"/>
        <v>1895</v>
      </c>
    </row>
    <row r="16" spans="1:19" ht="15">
      <c r="A16" s="146">
        <f t="shared" si="4"/>
        <v>11</v>
      </c>
      <c r="B16" s="145" t="s">
        <v>122</v>
      </c>
      <c r="C16" s="152">
        <v>114</v>
      </c>
      <c r="D16" s="152">
        <v>158</v>
      </c>
      <c r="E16" s="152">
        <v>138</v>
      </c>
      <c r="F16" s="152">
        <v>179</v>
      </c>
      <c r="G16" s="152">
        <v>164</v>
      </c>
      <c r="H16" s="156">
        <v>146</v>
      </c>
      <c r="I16" s="190">
        <f t="shared" si="0"/>
        <v>149.83333333333334</v>
      </c>
      <c r="J16" s="187">
        <f t="shared" si="1"/>
        <v>899</v>
      </c>
      <c r="K16" s="183">
        <v>154</v>
      </c>
      <c r="L16" s="152">
        <v>155</v>
      </c>
      <c r="M16" s="152">
        <v>175</v>
      </c>
      <c r="N16" s="152">
        <v>160</v>
      </c>
      <c r="O16" s="152">
        <v>147</v>
      </c>
      <c r="P16" s="156">
        <v>167</v>
      </c>
      <c r="Q16" s="195"/>
      <c r="R16" s="197">
        <f t="shared" si="2"/>
        <v>154.75</v>
      </c>
      <c r="S16" s="199">
        <f t="shared" si="3"/>
        <v>1857</v>
      </c>
    </row>
    <row r="17" spans="1:19" ht="15.75" thickBot="1">
      <c r="A17" s="147">
        <f t="shared" si="4"/>
        <v>12</v>
      </c>
      <c r="B17" s="176" t="s">
        <v>111</v>
      </c>
      <c r="C17" s="178">
        <v>184</v>
      </c>
      <c r="D17" s="178">
        <v>159</v>
      </c>
      <c r="E17" s="178">
        <v>144</v>
      </c>
      <c r="F17" s="178">
        <v>147</v>
      </c>
      <c r="G17" s="178">
        <v>173</v>
      </c>
      <c r="H17" s="179">
        <v>173</v>
      </c>
      <c r="I17" s="191">
        <f t="shared" si="0"/>
        <v>163.33333333333334</v>
      </c>
      <c r="J17" s="188">
        <f t="shared" si="1"/>
        <v>980</v>
      </c>
      <c r="K17" s="185">
        <v>133</v>
      </c>
      <c r="L17" s="178">
        <v>114</v>
      </c>
      <c r="M17" s="178">
        <v>150</v>
      </c>
      <c r="N17" s="178">
        <v>144</v>
      </c>
      <c r="O17" s="178">
        <v>172</v>
      </c>
      <c r="P17" s="179">
        <v>147</v>
      </c>
      <c r="Q17" s="196"/>
      <c r="R17" s="198">
        <f t="shared" si="2"/>
        <v>153.33333333333334</v>
      </c>
      <c r="S17" s="200">
        <f t="shared" si="3"/>
        <v>1840</v>
      </c>
    </row>
  </sheetData>
  <sheetProtection/>
  <mergeCells count="3">
    <mergeCell ref="A1:S1"/>
    <mergeCell ref="A2:S2"/>
    <mergeCell ref="A3:S3"/>
  </mergeCells>
  <printOptions/>
  <pageMargins left="0.11811023622047245" right="0.5118110236220472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V27"/>
  <sheetViews>
    <sheetView zoomScaleSheetLayoutView="75" zoomScalePageLayoutView="0" workbookViewId="0" topLeftCell="A8">
      <selection activeCell="C16" sqref="C16"/>
    </sheetView>
  </sheetViews>
  <sheetFormatPr defaultColWidth="9.00390625" defaultRowHeight="12.75" outlineLevelCol="1"/>
  <cols>
    <col min="1" max="1" width="6.75390625" style="2" customWidth="1"/>
    <col min="2" max="2" width="7.875" style="2" customWidth="1"/>
    <col min="3" max="3" width="22.125" style="1" customWidth="1"/>
    <col min="4" max="4" width="20.25390625" style="1" customWidth="1"/>
    <col min="5" max="10" width="7.25390625" style="1" customWidth="1" outlineLevel="1"/>
    <col min="11" max="11" width="9.00390625" style="13" customWidth="1"/>
    <col min="12" max="12" width="7.625" style="13" customWidth="1"/>
    <col min="13" max="15" width="7.25390625" style="13" customWidth="1" outlineLevel="1"/>
    <col min="16" max="18" width="7.375" style="13" customWidth="1" outlineLevel="1"/>
    <col min="19" max="20" width="9.125" style="13" customWidth="1" outlineLevel="1"/>
    <col min="21" max="21" width="9.125" style="13" customWidth="1"/>
    <col min="22" max="16384" width="9.125" style="1" customWidth="1"/>
  </cols>
  <sheetData>
    <row r="1" ht="12.75"/>
    <row r="2" ht="12.75"/>
    <row r="3" ht="12.75"/>
    <row r="4" ht="12.75"/>
    <row r="5" ht="12.75"/>
    <row r="6" spans="1:20" ht="19.5">
      <c r="A6" s="240" t="s">
        <v>49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20" ht="19.5">
      <c r="A7" s="240" t="s">
        <v>51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</row>
    <row r="8" spans="4:13" ht="15.75">
      <c r="D8" s="11"/>
      <c r="E8" s="11"/>
      <c r="F8" s="11"/>
      <c r="G8" s="11"/>
      <c r="H8" s="11"/>
      <c r="I8" s="11"/>
      <c r="J8" s="11"/>
      <c r="K8" s="17"/>
      <c r="L8" s="17"/>
      <c r="M8" s="17"/>
    </row>
    <row r="9" spans="1:21" ht="15.75">
      <c r="A9" s="251" t="s">
        <v>41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11"/>
    </row>
    <row r="10" spans="1:21" ht="16.5" thickBot="1">
      <c r="A10" s="255" t="s">
        <v>42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114"/>
    </row>
    <row r="11" spans="1:21" s="5" customFormat="1" ht="12.75">
      <c r="A11" s="252" t="s">
        <v>0</v>
      </c>
      <c r="B11" s="248" t="s">
        <v>161</v>
      </c>
      <c r="C11" s="256" t="s">
        <v>1</v>
      </c>
      <c r="D11" s="248" t="s">
        <v>2</v>
      </c>
      <c r="E11" s="248" t="s">
        <v>3</v>
      </c>
      <c r="F11" s="248" t="s">
        <v>4</v>
      </c>
      <c r="G11" s="248" t="s">
        <v>5</v>
      </c>
      <c r="H11" s="248" t="s">
        <v>6</v>
      </c>
      <c r="I11" s="248" t="s">
        <v>7</v>
      </c>
      <c r="J11" s="248" t="s">
        <v>8</v>
      </c>
      <c r="K11" s="248" t="s">
        <v>27</v>
      </c>
      <c r="L11" s="248" t="s">
        <v>28</v>
      </c>
      <c r="M11" s="248" t="s">
        <v>9</v>
      </c>
      <c r="N11" s="248" t="s">
        <v>10</v>
      </c>
      <c r="O11" s="248" t="s">
        <v>11</v>
      </c>
      <c r="P11" s="248" t="s">
        <v>12</v>
      </c>
      <c r="Q11" s="248" t="s">
        <v>13</v>
      </c>
      <c r="R11" s="248" t="s">
        <v>14</v>
      </c>
      <c r="S11" s="248" t="s">
        <v>44</v>
      </c>
      <c r="T11" s="248" t="s">
        <v>45</v>
      </c>
      <c r="U11" s="117"/>
    </row>
    <row r="12" spans="1:21" s="5" customFormat="1" ht="12.75">
      <c r="A12" s="253"/>
      <c r="B12" s="249"/>
      <c r="C12" s="257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117"/>
    </row>
    <row r="13" spans="1:22" s="5" customFormat="1" ht="13.5" thickBot="1">
      <c r="A13" s="254"/>
      <c r="B13" s="250"/>
      <c r="C13" s="258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117"/>
      <c r="V13" s="104" t="s">
        <v>46</v>
      </c>
    </row>
    <row r="14" spans="1:22" ht="15" customHeight="1">
      <c r="A14" s="245">
        <v>1</v>
      </c>
      <c r="B14" s="227" t="s">
        <v>160</v>
      </c>
      <c r="C14" s="223" t="s">
        <v>66</v>
      </c>
      <c r="D14" s="163" t="s">
        <v>54</v>
      </c>
      <c r="E14" s="164">
        <v>201</v>
      </c>
      <c r="F14" s="164">
        <v>224</v>
      </c>
      <c r="G14" s="164">
        <v>213</v>
      </c>
      <c r="H14" s="164">
        <v>196</v>
      </c>
      <c r="I14" s="164">
        <v>214</v>
      </c>
      <c r="J14" s="164">
        <v>195</v>
      </c>
      <c r="K14" s="216">
        <f aca="true" t="shared" si="0" ref="K14:K27">AVERAGE(E14:J14)</f>
        <v>207.16666666666666</v>
      </c>
      <c r="L14" s="164">
        <f aca="true" t="shared" si="1" ref="L14:L27">SUM(E14:J14)</f>
        <v>1243</v>
      </c>
      <c r="M14" s="164">
        <v>171</v>
      </c>
      <c r="N14" s="164">
        <v>162</v>
      </c>
      <c r="O14" s="164">
        <v>175</v>
      </c>
      <c r="P14" s="164">
        <v>184</v>
      </c>
      <c r="Q14" s="164">
        <v>195</v>
      </c>
      <c r="R14" s="164">
        <v>149</v>
      </c>
      <c r="S14" s="216">
        <f aca="true" t="shared" si="2" ref="S14:S27">AVERAGE(E14:J14,M14:R14)</f>
        <v>189.91666666666666</v>
      </c>
      <c r="T14" s="217">
        <f aca="true" t="shared" si="3" ref="T14:T27">SUM(L14:R14)</f>
        <v>2279</v>
      </c>
      <c r="U14" s="76">
        <f aca="true" t="shared" si="4" ref="U14:U27">MAX(E14:J14,M14:R14)-MIN(E14:J14,M14:R14)</f>
        <v>75</v>
      </c>
      <c r="V14" s="112">
        <f>MAX(E14:J27,M14:R27)</f>
        <v>237</v>
      </c>
    </row>
    <row r="15" spans="1:21" ht="15" customHeight="1">
      <c r="A15" s="210">
        <v>2</v>
      </c>
      <c r="B15" s="228"/>
      <c r="C15" s="246" t="s">
        <v>78</v>
      </c>
      <c r="D15" s="36" t="s">
        <v>79</v>
      </c>
      <c r="E15" s="12">
        <v>187</v>
      </c>
      <c r="F15" s="12">
        <v>160</v>
      </c>
      <c r="G15" s="12">
        <v>163</v>
      </c>
      <c r="H15" s="12">
        <v>193</v>
      </c>
      <c r="I15" s="12">
        <v>166</v>
      </c>
      <c r="J15" s="12">
        <v>220</v>
      </c>
      <c r="K15" s="119">
        <f t="shared" si="0"/>
        <v>181.5</v>
      </c>
      <c r="L15" s="12">
        <f t="shared" si="1"/>
        <v>1089</v>
      </c>
      <c r="M15" s="12">
        <v>185</v>
      </c>
      <c r="N15" s="12">
        <v>174</v>
      </c>
      <c r="O15" s="12">
        <v>189</v>
      </c>
      <c r="P15" s="12">
        <v>227</v>
      </c>
      <c r="Q15" s="12">
        <v>175</v>
      </c>
      <c r="R15" s="12">
        <v>190</v>
      </c>
      <c r="S15" s="119">
        <f t="shared" si="2"/>
        <v>185.75</v>
      </c>
      <c r="T15" s="218">
        <f t="shared" si="3"/>
        <v>2229</v>
      </c>
      <c r="U15" s="76">
        <f t="shared" si="4"/>
        <v>67</v>
      </c>
    </row>
    <row r="16" spans="1:21" ht="15" customHeight="1">
      <c r="A16" s="210">
        <v>3</v>
      </c>
      <c r="B16" s="228" t="s">
        <v>160</v>
      </c>
      <c r="C16" s="224" t="s">
        <v>73</v>
      </c>
      <c r="D16" s="23" t="s">
        <v>59</v>
      </c>
      <c r="E16" s="12">
        <v>178</v>
      </c>
      <c r="F16" s="12">
        <v>203</v>
      </c>
      <c r="G16" s="12">
        <v>171</v>
      </c>
      <c r="H16" s="12">
        <v>203</v>
      </c>
      <c r="I16" s="12">
        <v>174</v>
      </c>
      <c r="J16" s="12">
        <v>180</v>
      </c>
      <c r="K16" s="119">
        <f t="shared" si="0"/>
        <v>184.83333333333334</v>
      </c>
      <c r="L16" s="12">
        <f t="shared" si="1"/>
        <v>1109</v>
      </c>
      <c r="M16" s="25">
        <v>170</v>
      </c>
      <c r="N16" s="26">
        <v>180</v>
      </c>
      <c r="O16" s="26">
        <v>213</v>
      </c>
      <c r="P16" s="26">
        <v>172</v>
      </c>
      <c r="Q16" s="12">
        <v>167</v>
      </c>
      <c r="R16" s="12">
        <v>203</v>
      </c>
      <c r="S16" s="119">
        <f t="shared" si="2"/>
        <v>184.5</v>
      </c>
      <c r="T16" s="218">
        <f t="shared" si="3"/>
        <v>2214</v>
      </c>
      <c r="U16" s="76">
        <f t="shared" si="4"/>
        <v>46</v>
      </c>
    </row>
    <row r="17" spans="1:21" ht="15" customHeight="1">
      <c r="A17" s="210">
        <v>4</v>
      </c>
      <c r="B17" s="228" t="s">
        <v>160</v>
      </c>
      <c r="C17" s="224" t="s">
        <v>74</v>
      </c>
      <c r="D17" s="23" t="s">
        <v>65</v>
      </c>
      <c r="E17" s="12">
        <v>170</v>
      </c>
      <c r="F17" s="12">
        <v>211</v>
      </c>
      <c r="G17" s="12">
        <v>158</v>
      </c>
      <c r="H17" s="12">
        <v>173</v>
      </c>
      <c r="I17" s="12">
        <v>203</v>
      </c>
      <c r="J17" s="12">
        <v>211</v>
      </c>
      <c r="K17" s="119">
        <f t="shared" si="0"/>
        <v>187.66666666666666</v>
      </c>
      <c r="L17" s="12">
        <f t="shared" si="1"/>
        <v>1126</v>
      </c>
      <c r="M17" s="34">
        <v>138</v>
      </c>
      <c r="N17" s="12">
        <v>184</v>
      </c>
      <c r="O17" s="12">
        <v>198</v>
      </c>
      <c r="P17" s="12">
        <v>175</v>
      </c>
      <c r="Q17" s="12">
        <v>216</v>
      </c>
      <c r="R17" s="12">
        <v>167</v>
      </c>
      <c r="S17" s="119">
        <f t="shared" si="2"/>
        <v>183.66666666666666</v>
      </c>
      <c r="T17" s="218">
        <f t="shared" si="3"/>
        <v>2204</v>
      </c>
      <c r="U17" s="76">
        <f t="shared" si="4"/>
        <v>78</v>
      </c>
    </row>
    <row r="18" spans="1:21" ht="15" customHeight="1">
      <c r="A18" s="210">
        <v>5</v>
      </c>
      <c r="B18" s="228"/>
      <c r="C18" s="224" t="s">
        <v>68</v>
      </c>
      <c r="D18" s="23" t="s">
        <v>54</v>
      </c>
      <c r="E18" s="12">
        <v>166</v>
      </c>
      <c r="F18" s="12">
        <v>159</v>
      </c>
      <c r="G18" s="12">
        <v>207</v>
      </c>
      <c r="H18" s="12">
        <v>170</v>
      </c>
      <c r="I18" s="12">
        <v>180</v>
      </c>
      <c r="J18" s="12">
        <v>176</v>
      </c>
      <c r="K18" s="119">
        <f t="shared" si="0"/>
        <v>176.33333333333334</v>
      </c>
      <c r="L18" s="12">
        <f t="shared" si="1"/>
        <v>1058</v>
      </c>
      <c r="M18" s="25">
        <v>191</v>
      </c>
      <c r="N18" s="26">
        <v>206</v>
      </c>
      <c r="O18" s="26">
        <v>173</v>
      </c>
      <c r="P18" s="26">
        <v>155</v>
      </c>
      <c r="Q18" s="12">
        <v>160</v>
      </c>
      <c r="R18" s="12">
        <v>210</v>
      </c>
      <c r="S18" s="119">
        <f t="shared" si="2"/>
        <v>179.41666666666666</v>
      </c>
      <c r="T18" s="218">
        <f t="shared" si="3"/>
        <v>2153</v>
      </c>
      <c r="U18" s="76">
        <f t="shared" si="4"/>
        <v>55</v>
      </c>
    </row>
    <row r="19" spans="1:21" ht="15" customHeight="1">
      <c r="A19" s="210">
        <v>6</v>
      </c>
      <c r="B19" s="228"/>
      <c r="C19" s="246" t="s">
        <v>135</v>
      </c>
      <c r="D19" s="36" t="s">
        <v>136</v>
      </c>
      <c r="E19" s="12">
        <v>207</v>
      </c>
      <c r="F19" s="12">
        <v>169</v>
      </c>
      <c r="G19" s="12">
        <v>159</v>
      </c>
      <c r="H19" s="12">
        <v>161</v>
      </c>
      <c r="I19" s="12">
        <v>189</v>
      </c>
      <c r="J19" s="12">
        <v>176</v>
      </c>
      <c r="K19" s="119">
        <f t="shared" si="0"/>
        <v>176.83333333333334</v>
      </c>
      <c r="L19" s="12">
        <f t="shared" si="1"/>
        <v>1061</v>
      </c>
      <c r="M19" s="34">
        <v>157</v>
      </c>
      <c r="N19" s="12">
        <v>167</v>
      </c>
      <c r="O19" s="12">
        <v>134</v>
      </c>
      <c r="P19" s="12">
        <v>185</v>
      </c>
      <c r="Q19" s="12">
        <v>195</v>
      </c>
      <c r="R19" s="202">
        <v>237</v>
      </c>
      <c r="S19" s="119">
        <f t="shared" si="2"/>
        <v>178</v>
      </c>
      <c r="T19" s="218">
        <f t="shared" si="3"/>
        <v>2136</v>
      </c>
      <c r="U19" s="76">
        <f t="shared" si="4"/>
        <v>103</v>
      </c>
    </row>
    <row r="20" spans="1:21" ht="15" customHeight="1">
      <c r="A20" s="210">
        <v>7</v>
      </c>
      <c r="B20" s="228"/>
      <c r="C20" s="224" t="s">
        <v>76</v>
      </c>
      <c r="D20" s="23" t="s">
        <v>59</v>
      </c>
      <c r="E20" s="12">
        <v>167</v>
      </c>
      <c r="F20" s="12">
        <v>180</v>
      </c>
      <c r="G20" s="12">
        <v>163</v>
      </c>
      <c r="H20" s="12">
        <v>159</v>
      </c>
      <c r="I20" s="12">
        <v>202</v>
      </c>
      <c r="J20" s="12">
        <v>178</v>
      </c>
      <c r="K20" s="119">
        <f t="shared" si="0"/>
        <v>174.83333333333334</v>
      </c>
      <c r="L20" s="12">
        <f t="shared" si="1"/>
        <v>1049</v>
      </c>
      <c r="M20" s="34">
        <v>187</v>
      </c>
      <c r="N20" s="12">
        <v>160</v>
      </c>
      <c r="O20" s="12">
        <v>180</v>
      </c>
      <c r="P20" s="12">
        <v>213</v>
      </c>
      <c r="Q20" s="12">
        <v>158</v>
      </c>
      <c r="R20" s="12">
        <v>185</v>
      </c>
      <c r="S20" s="119">
        <f t="shared" si="2"/>
        <v>177.66666666666666</v>
      </c>
      <c r="T20" s="218">
        <f t="shared" si="3"/>
        <v>2132</v>
      </c>
      <c r="U20" s="76">
        <f t="shared" si="4"/>
        <v>55</v>
      </c>
    </row>
    <row r="21" spans="1:21" ht="15" customHeight="1" thickBot="1">
      <c r="A21" s="244">
        <v>8</v>
      </c>
      <c r="B21" s="229"/>
      <c r="C21" s="226" t="s">
        <v>80</v>
      </c>
      <c r="D21" s="168" t="s">
        <v>59</v>
      </c>
      <c r="E21" s="219">
        <v>139</v>
      </c>
      <c r="F21" s="219">
        <v>208</v>
      </c>
      <c r="G21" s="219">
        <v>191</v>
      </c>
      <c r="H21" s="219">
        <v>182</v>
      </c>
      <c r="I21" s="219">
        <v>130</v>
      </c>
      <c r="J21" s="219">
        <v>179</v>
      </c>
      <c r="K21" s="220">
        <f t="shared" si="0"/>
        <v>171.5</v>
      </c>
      <c r="L21" s="169">
        <f t="shared" si="1"/>
        <v>1029</v>
      </c>
      <c r="M21" s="213">
        <v>139</v>
      </c>
      <c r="N21" s="169">
        <v>210</v>
      </c>
      <c r="O21" s="169">
        <v>181</v>
      </c>
      <c r="P21" s="169">
        <v>171</v>
      </c>
      <c r="Q21" s="169">
        <v>192</v>
      </c>
      <c r="R21" s="169">
        <v>153</v>
      </c>
      <c r="S21" s="220">
        <f t="shared" si="2"/>
        <v>172.91666666666666</v>
      </c>
      <c r="T21" s="221">
        <f t="shared" si="3"/>
        <v>2075</v>
      </c>
      <c r="U21" s="76">
        <f t="shared" si="4"/>
        <v>80</v>
      </c>
    </row>
    <row r="22" spans="1:21" ht="15" customHeight="1">
      <c r="A22" s="208">
        <v>9</v>
      </c>
      <c r="B22" s="230"/>
      <c r="C22" s="225" t="s">
        <v>77</v>
      </c>
      <c r="D22" s="21" t="s">
        <v>59</v>
      </c>
      <c r="E22" s="26">
        <v>147</v>
      </c>
      <c r="F22" s="26">
        <v>155</v>
      </c>
      <c r="G22" s="26">
        <v>194</v>
      </c>
      <c r="H22" s="26">
        <v>168</v>
      </c>
      <c r="I22" s="26">
        <v>164</v>
      </c>
      <c r="J22" s="26">
        <v>151</v>
      </c>
      <c r="K22" s="118">
        <f t="shared" si="0"/>
        <v>163.16666666666666</v>
      </c>
      <c r="L22" s="26">
        <f t="shared" si="1"/>
        <v>979</v>
      </c>
      <c r="M22" s="25">
        <v>199</v>
      </c>
      <c r="N22" s="26">
        <v>170</v>
      </c>
      <c r="O22" s="26">
        <v>174</v>
      </c>
      <c r="P22" s="26">
        <v>186</v>
      </c>
      <c r="Q22" s="26">
        <v>141</v>
      </c>
      <c r="R22" s="26">
        <v>212</v>
      </c>
      <c r="S22" s="118">
        <f t="shared" si="2"/>
        <v>171.75</v>
      </c>
      <c r="T22" s="209">
        <f t="shared" si="3"/>
        <v>2061</v>
      </c>
      <c r="U22" s="76">
        <f t="shared" si="4"/>
        <v>71</v>
      </c>
    </row>
    <row r="23" spans="1:21" ht="15" customHeight="1">
      <c r="A23" s="210">
        <v>10</v>
      </c>
      <c r="B23" s="228"/>
      <c r="C23" s="224" t="s">
        <v>71</v>
      </c>
      <c r="D23" s="23" t="s">
        <v>59</v>
      </c>
      <c r="E23" s="12">
        <v>122</v>
      </c>
      <c r="F23" s="12">
        <v>150</v>
      </c>
      <c r="G23" s="12">
        <v>192</v>
      </c>
      <c r="H23" s="12">
        <v>166</v>
      </c>
      <c r="I23" s="12">
        <v>176</v>
      </c>
      <c r="J23" s="12">
        <v>196</v>
      </c>
      <c r="K23" s="119">
        <f t="shared" si="0"/>
        <v>167</v>
      </c>
      <c r="L23" s="12">
        <f t="shared" si="1"/>
        <v>1002</v>
      </c>
      <c r="M23" s="34">
        <v>157</v>
      </c>
      <c r="N23" s="12">
        <v>206</v>
      </c>
      <c r="O23" s="12">
        <v>173</v>
      </c>
      <c r="P23" s="12">
        <v>146</v>
      </c>
      <c r="Q23" s="12">
        <v>157</v>
      </c>
      <c r="R23" s="12">
        <v>192</v>
      </c>
      <c r="S23" s="119">
        <f t="shared" si="2"/>
        <v>169.41666666666666</v>
      </c>
      <c r="T23" s="218">
        <f t="shared" si="3"/>
        <v>2033</v>
      </c>
      <c r="U23" s="76">
        <f t="shared" si="4"/>
        <v>84</v>
      </c>
    </row>
    <row r="24" spans="1:21" ht="15" customHeight="1">
      <c r="A24" s="210">
        <v>11</v>
      </c>
      <c r="B24" s="228"/>
      <c r="C24" s="224" t="s">
        <v>70</v>
      </c>
      <c r="D24" s="23" t="s">
        <v>59</v>
      </c>
      <c r="E24" s="12">
        <v>167</v>
      </c>
      <c r="F24" s="12">
        <v>139</v>
      </c>
      <c r="G24" s="12">
        <v>163</v>
      </c>
      <c r="H24" s="12">
        <v>184</v>
      </c>
      <c r="I24" s="12">
        <v>160</v>
      </c>
      <c r="J24" s="12">
        <v>159</v>
      </c>
      <c r="K24" s="119">
        <f t="shared" si="0"/>
        <v>162</v>
      </c>
      <c r="L24" s="12">
        <f t="shared" si="1"/>
        <v>972</v>
      </c>
      <c r="M24" s="34">
        <v>159</v>
      </c>
      <c r="N24" s="12">
        <v>179</v>
      </c>
      <c r="O24" s="12">
        <v>173</v>
      </c>
      <c r="P24" s="12">
        <v>174</v>
      </c>
      <c r="Q24" s="12">
        <v>193</v>
      </c>
      <c r="R24" s="12">
        <v>178</v>
      </c>
      <c r="S24" s="119">
        <f t="shared" si="2"/>
        <v>169</v>
      </c>
      <c r="T24" s="218">
        <f t="shared" si="3"/>
        <v>2028</v>
      </c>
      <c r="U24" s="76">
        <f t="shared" si="4"/>
        <v>54</v>
      </c>
    </row>
    <row r="25" spans="1:21" ht="15" customHeight="1">
      <c r="A25" s="210">
        <v>12</v>
      </c>
      <c r="B25" s="228"/>
      <c r="C25" s="247" t="s">
        <v>67</v>
      </c>
      <c r="D25" s="23" t="s">
        <v>59</v>
      </c>
      <c r="E25" s="12">
        <v>152</v>
      </c>
      <c r="F25" s="12">
        <v>200</v>
      </c>
      <c r="G25" s="12">
        <v>168</v>
      </c>
      <c r="H25" s="12">
        <v>143</v>
      </c>
      <c r="I25" s="12">
        <v>190</v>
      </c>
      <c r="J25" s="12">
        <v>166</v>
      </c>
      <c r="K25" s="119">
        <f t="shared" si="0"/>
        <v>169.83333333333334</v>
      </c>
      <c r="L25" s="12">
        <f t="shared" si="1"/>
        <v>1019</v>
      </c>
      <c r="M25" s="12">
        <v>179</v>
      </c>
      <c r="N25" s="12">
        <v>128</v>
      </c>
      <c r="O25" s="12">
        <v>169</v>
      </c>
      <c r="P25" s="12">
        <v>150</v>
      </c>
      <c r="Q25" s="12">
        <v>177</v>
      </c>
      <c r="R25" s="12">
        <v>185</v>
      </c>
      <c r="S25" s="119">
        <f t="shared" si="2"/>
        <v>167.25</v>
      </c>
      <c r="T25" s="218">
        <f t="shared" si="3"/>
        <v>2007</v>
      </c>
      <c r="U25" s="76">
        <f t="shared" si="4"/>
        <v>72</v>
      </c>
    </row>
    <row r="26" spans="1:21" ht="15" customHeight="1">
      <c r="A26" s="210">
        <v>13</v>
      </c>
      <c r="B26" s="228"/>
      <c r="C26" s="224" t="s">
        <v>72</v>
      </c>
      <c r="D26" s="23" t="s">
        <v>65</v>
      </c>
      <c r="E26" s="12">
        <v>159</v>
      </c>
      <c r="F26" s="12">
        <v>173</v>
      </c>
      <c r="G26" s="12">
        <v>159</v>
      </c>
      <c r="H26" s="12">
        <v>136</v>
      </c>
      <c r="I26" s="12">
        <v>182</v>
      </c>
      <c r="J26" s="12">
        <v>168</v>
      </c>
      <c r="K26" s="119">
        <f t="shared" si="0"/>
        <v>162.83333333333334</v>
      </c>
      <c r="L26" s="12">
        <f t="shared" si="1"/>
        <v>977</v>
      </c>
      <c r="M26" s="34">
        <v>126</v>
      </c>
      <c r="N26" s="12">
        <v>166</v>
      </c>
      <c r="O26" s="12">
        <v>154</v>
      </c>
      <c r="P26" s="12">
        <v>181</v>
      </c>
      <c r="Q26" s="12">
        <v>177</v>
      </c>
      <c r="R26" s="12">
        <v>168</v>
      </c>
      <c r="S26" s="119">
        <f t="shared" si="2"/>
        <v>162.41666666666666</v>
      </c>
      <c r="T26" s="218">
        <f t="shared" si="3"/>
        <v>1949</v>
      </c>
      <c r="U26" s="76">
        <f t="shared" si="4"/>
        <v>56</v>
      </c>
    </row>
    <row r="27" spans="1:21" ht="15" customHeight="1" thickBot="1">
      <c r="A27" s="244">
        <v>14</v>
      </c>
      <c r="B27" s="229"/>
      <c r="C27" s="226" t="s">
        <v>69</v>
      </c>
      <c r="D27" s="168" t="s">
        <v>65</v>
      </c>
      <c r="E27" s="169">
        <v>123</v>
      </c>
      <c r="F27" s="169">
        <v>220</v>
      </c>
      <c r="G27" s="169">
        <v>135</v>
      </c>
      <c r="H27" s="169">
        <v>182</v>
      </c>
      <c r="I27" s="169">
        <v>166</v>
      </c>
      <c r="J27" s="169">
        <v>160</v>
      </c>
      <c r="K27" s="220">
        <f t="shared" si="0"/>
        <v>164.33333333333334</v>
      </c>
      <c r="L27" s="169">
        <f t="shared" si="1"/>
        <v>986</v>
      </c>
      <c r="M27" s="213">
        <v>151</v>
      </c>
      <c r="N27" s="169">
        <v>151</v>
      </c>
      <c r="O27" s="169">
        <v>146</v>
      </c>
      <c r="P27" s="169">
        <v>139</v>
      </c>
      <c r="Q27" s="169">
        <v>134</v>
      </c>
      <c r="R27" s="169">
        <v>141</v>
      </c>
      <c r="S27" s="220">
        <f t="shared" si="2"/>
        <v>154</v>
      </c>
      <c r="T27" s="221">
        <f t="shared" si="3"/>
        <v>1848</v>
      </c>
      <c r="U27" s="76">
        <f t="shared" si="4"/>
        <v>97</v>
      </c>
    </row>
  </sheetData>
  <sheetProtection/>
  <mergeCells count="24">
    <mergeCell ref="E11:E13"/>
    <mergeCell ref="F11:F13"/>
    <mergeCell ref="G11:G13"/>
    <mergeCell ref="I11:I13"/>
    <mergeCell ref="A6:T6"/>
    <mergeCell ref="A7:T7"/>
    <mergeCell ref="T11:T13"/>
    <mergeCell ref="N11:N13"/>
    <mergeCell ref="O11:O13"/>
    <mergeCell ref="P11:P13"/>
    <mergeCell ref="Q11:Q13"/>
    <mergeCell ref="A9:T9"/>
    <mergeCell ref="A10:T10"/>
    <mergeCell ref="A11:A13"/>
    <mergeCell ref="B11:B13"/>
    <mergeCell ref="R11:R13"/>
    <mergeCell ref="S11:S13"/>
    <mergeCell ref="H11:H13"/>
    <mergeCell ref="M11:M13"/>
    <mergeCell ref="J11:J13"/>
    <mergeCell ref="K11:K13"/>
    <mergeCell ref="L11:L13"/>
    <mergeCell ref="C11:C13"/>
    <mergeCell ref="D11:D13"/>
  </mergeCells>
  <printOptions/>
  <pageMargins left="0.11811023622047245" right="0.5118110236220472" top="0.1968503937007874" bottom="0" header="0.1968503937007874" footer="0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6">
      <selection activeCell="H20" sqref="H20"/>
    </sheetView>
  </sheetViews>
  <sheetFormatPr defaultColWidth="9.00390625" defaultRowHeight="12.75"/>
  <cols>
    <col min="1" max="1" width="3.625" style="6" customWidth="1"/>
    <col min="2" max="2" width="22.375" style="46" bestFit="1" customWidth="1"/>
    <col min="3" max="4" width="3.75390625" style="6" customWidth="1"/>
    <col min="5" max="5" width="4.00390625" style="6" customWidth="1"/>
    <col min="6" max="6" width="3.00390625" style="6" customWidth="1"/>
    <col min="7" max="7" width="3.375" style="6" customWidth="1"/>
    <col min="8" max="8" width="20.75390625" style="46" customWidth="1"/>
    <col min="9" max="9" width="3.875" style="6" customWidth="1"/>
    <col min="10" max="11" width="4.00390625" style="6" customWidth="1"/>
    <col min="12" max="12" width="2.875" style="6" customWidth="1"/>
    <col min="13" max="13" width="3.375" style="6" customWidth="1"/>
    <col min="14" max="14" width="21.00390625" style="46" bestFit="1" customWidth="1"/>
    <col min="15" max="16" width="4.00390625" style="6" customWidth="1"/>
    <col min="17" max="17" width="4.25390625" style="6" customWidth="1"/>
    <col min="18" max="18" width="2.375" style="6" customWidth="1"/>
    <col min="19" max="19" width="4.00390625" style="0" customWidth="1"/>
    <col min="20" max="20" width="20.125" style="0" customWidth="1"/>
    <col min="21" max="21" width="4.00390625" style="0" customWidth="1"/>
    <col min="22" max="22" width="4.25390625" style="0" customWidth="1"/>
    <col min="23" max="23" width="4.00390625" style="0" customWidth="1"/>
  </cols>
  <sheetData>
    <row r="1" spans="1:18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23" ht="22.5">
      <c r="A6" s="259" t="s">
        <v>49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</row>
    <row r="7" spans="1:23" ht="22.5">
      <c r="A7" s="259" t="s">
        <v>51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</row>
    <row r="8" spans="2:23" ht="31.5">
      <c r="B8" s="264" t="s">
        <v>47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</row>
    <row r="9" spans="2:23" ht="22.5">
      <c r="B9" s="265" t="s">
        <v>43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 ht="31.5">
      <c r="A10" s="13"/>
      <c r="B10" s="234" t="s">
        <v>156</v>
      </c>
      <c r="C10" s="108"/>
      <c r="D10" s="108"/>
      <c r="E10" s="108"/>
      <c r="F10" s="108"/>
      <c r="G10" s="108"/>
      <c r="H10" s="234" t="s">
        <v>147</v>
      </c>
      <c r="I10" s="108"/>
      <c r="J10" s="108"/>
      <c r="K10" s="108"/>
      <c r="L10" s="108"/>
      <c r="M10" s="108"/>
      <c r="N10" s="234" t="s">
        <v>148</v>
      </c>
      <c r="O10" s="108"/>
      <c r="P10" s="108"/>
      <c r="Q10" s="108"/>
      <c r="R10" s="108"/>
      <c r="S10" s="108"/>
      <c r="T10" s="108"/>
      <c r="U10" s="108"/>
      <c r="V10" s="108"/>
      <c r="W10" s="7"/>
    </row>
    <row r="11" spans="1:22" ht="20.25" customHeight="1">
      <c r="A11" s="15">
        <v>16</v>
      </c>
      <c r="B11" s="107" t="s">
        <v>105</v>
      </c>
      <c r="C11" s="15">
        <v>193</v>
      </c>
      <c r="D11" s="15">
        <v>208</v>
      </c>
      <c r="E11" s="242">
        <f>SUM(C11:D11)</f>
        <v>401</v>
      </c>
      <c r="F11" s="13"/>
      <c r="G11" s="15">
        <v>16</v>
      </c>
      <c r="H11" s="107" t="s">
        <v>105</v>
      </c>
      <c r="I11" s="15">
        <v>221</v>
      </c>
      <c r="J11" s="15">
        <v>212</v>
      </c>
      <c r="K11" s="242">
        <f>SUM(I11:J11)</f>
        <v>433</v>
      </c>
      <c r="L11" s="13"/>
      <c r="M11" s="15">
        <v>16</v>
      </c>
      <c r="N11" s="107" t="s">
        <v>105</v>
      </c>
      <c r="O11" s="15">
        <v>144</v>
      </c>
      <c r="P11" s="15">
        <v>182</v>
      </c>
      <c r="Q11" s="15" t="s">
        <v>158</v>
      </c>
      <c r="R11" s="13"/>
      <c r="S11" s="1"/>
      <c r="T11" s="1"/>
      <c r="U11" s="1"/>
      <c r="V11" s="1"/>
    </row>
    <row r="12" spans="1:22" ht="20.25" customHeight="1">
      <c r="A12" s="15">
        <v>9</v>
      </c>
      <c r="B12" s="107" t="s">
        <v>132</v>
      </c>
      <c r="C12" s="15">
        <v>205</v>
      </c>
      <c r="D12" s="15">
        <v>160</v>
      </c>
      <c r="E12" s="15">
        <f>SUM(C12:D12)</f>
        <v>365</v>
      </c>
      <c r="F12" s="13"/>
      <c r="G12" s="15">
        <v>5</v>
      </c>
      <c r="H12" s="107" t="s">
        <v>104</v>
      </c>
      <c r="I12" s="15">
        <v>203</v>
      </c>
      <c r="J12" s="15">
        <v>215</v>
      </c>
      <c r="K12" s="15">
        <f>SUM(I12:J12)</f>
        <v>418</v>
      </c>
      <c r="L12" s="13"/>
      <c r="M12" s="15">
        <v>1</v>
      </c>
      <c r="N12" s="107" t="s">
        <v>129</v>
      </c>
      <c r="O12" s="242">
        <v>183</v>
      </c>
      <c r="P12" s="242">
        <v>213</v>
      </c>
      <c r="Q12" s="15" t="s">
        <v>158</v>
      </c>
      <c r="R12" s="13"/>
      <c r="S12" s="1"/>
      <c r="T12" s="1"/>
      <c r="U12" s="1"/>
      <c r="V12" s="1"/>
    </row>
    <row r="13" spans="1:22" ht="20.25" customHeight="1">
      <c r="A13" s="13"/>
      <c r="B13" s="109"/>
      <c r="C13" s="13"/>
      <c r="D13" s="13"/>
      <c r="E13" s="13"/>
      <c r="F13" s="13"/>
      <c r="G13" s="13"/>
      <c r="H13" s="109"/>
      <c r="I13" s="13"/>
      <c r="J13" s="13"/>
      <c r="K13" s="13"/>
      <c r="L13" s="13"/>
      <c r="M13" s="13"/>
      <c r="N13" s="109"/>
      <c r="O13" s="13"/>
      <c r="P13" s="13"/>
      <c r="Q13" s="13"/>
      <c r="R13" s="13"/>
      <c r="S13" s="1"/>
      <c r="T13" s="1"/>
      <c r="U13" s="1"/>
      <c r="V13" s="1"/>
    </row>
    <row r="14" spans="1:22" ht="20.25" customHeight="1">
      <c r="A14" s="13"/>
      <c r="B14" s="109" t="s">
        <v>147</v>
      </c>
      <c r="C14" s="13"/>
      <c r="D14" s="13"/>
      <c r="E14" s="13"/>
      <c r="F14" s="13"/>
      <c r="G14" s="13"/>
      <c r="H14" s="109" t="s">
        <v>148</v>
      </c>
      <c r="I14" s="13"/>
      <c r="J14" s="13"/>
      <c r="K14" s="13"/>
      <c r="L14" s="13"/>
      <c r="M14" s="13"/>
      <c r="N14" s="109" t="s">
        <v>149</v>
      </c>
      <c r="O14" s="13"/>
      <c r="P14" s="13"/>
      <c r="Q14" s="13"/>
      <c r="R14" s="13"/>
      <c r="S14" s="1"/>
      <c r="T14" s="1"/>
      <c r="U14" s="1"/>
      <c r="V14" s="1"/>
    </row>
    <row r="15" spans="1:23" ht="20.25" customHeight="1">
      <c r="A15" s="15">
        <v>15</v>
      </c>
      <c r="B15" s="107" t="s">
        <v>101</v>
      </c>
      <c r="C15" s="15">
        <v>277</v>
      </c>
      <c r="D15" s="15">
        <v>180</v>
      </c>
      <c r="E15" s="242">
        <f>SUM(C15:D15)</f>
        <v>457</v>
      </c>
      <c r="F15" s="13"/>
      <c r="G15" s="15">
        <v>15</v>
      </c>
      <c r="H15" s="107" t="s">
        <v>101</v>
      </c>
      <c r="I15" s="15">
        <v>198</v>
      </c>
      <c r="J15" s="15">
        <v>194</v>
      </c>
      <c r="K15" s="242">
        <f>SUM(I15:J15)</f>
        <v>392</v>
      </c>
      <c r="L15" s="13"/>
      <c r="M15" s="15">
        <v>15</v>
      </c>
      <c r="N15" s="107" t="s">
        <v>101</v>
      </c>
      <c r="O15" s="15">
        <v>182</v>
      </c>
      <c r="P15" s="15">
        <v>189</v>
      </c>
      <c r="Q15" s="15" t="s">
        <v>158</v>
      </c>
      <c r="R15" s="13"/>
      <c r="S15" s="15">
        <v>11</v>
      </c>
      <c r="T15" s="107" t="s">
        <v>116</v>
      </c>
      <c r="U15" s="15">
        <v>139</v>
      </c>
      <c r="V15" s="15">
        <v>147</v>
      </c>
      <c r="W15" s="8" t="s">
        <v>158</v>
      </c>
    </row>
    <row r="16" spans="1:23" ht="20.25" customHeight="1">
      <c r="A16" s="15">
        <v>10</v>
      </c>
      <c r="B16" s="107" t="s">
        <v>134</v>
      </c>
      <c r="C16" s="15">
        <v>169</v>
      </c>
      <c r="D16" s="15">
        <v>161</v>
      </c>
      <c r="E16" s="15">
        <f>SUM(C16:D16)</f>
        <v>330</v>
      </c>
      <c r="F16" s="13"/>
      <c r="G16" s="15">
        <v>6</v>
      </c>
      <c r="H16" s="107" t="s">
        <v>131</v>
      </c>
      <c r="I16" s="15">
        <v>168</v>
      </c>
      <c r="J16" s="15">
        <v>215</v>
      </c>
      <c r="K16" s="15">
        <f>SUM(I16:J16)</f>
        <v>383</v>
      </c>
      <c r="L16" s="13"/>
      <c r="M16" s="15">
        <v>2</v>
      </c>
      <c r="N16" s="107" t="s">
        <v>140</v>
      </c>
      <c r="O16" s="242">
        <v>191</v>
      </c>
      <c r="P16" s="242">
        <v>190</v>
      </c>
      <c r="Q16" s="15" t="s">
        <v>158</v>
      </c>
      <c r="R16" s="13"/>
      <c r="S16" s="15">
        <v>1</v>
      </c>
      <c r="T16" s="107" t="s">
        <v>129</v>
      </c>
      <c r="U16" s="242">
        <v>156</v>
      </c>
      <c r="V16" s="242">
        <v>222</v>
      </c>
      <c r="W16" s="8" t="s">
        <v>158</v>
      </c>
    </row>
    <row r="17" spans="1:22" ht="20.25" customHeight="1">
      <c r="A17" s="91"/>
      <c r="B17" s="110"/>
      <c r="C17" s="91"/>
      <c r="D17" s="91"/>
      <c r="E17" s="91"/>
      <c r="F17" s="13"/>
      <c r="G17" s="13"/>
      <c r="H17" s="109"/>
      <c r="I17" s="13"/>
      <c r="J17" s="13"/>
      <c r="K17" s="13"/>
      <c r="L17" s="13"/>
      <c r="M17" s="13"/>
      <c r="N17" s="109"/>
      <c r="O17" s="13"/>
      <c r="P17" s="13"/>
      <c r="Q17" s="13"/>
      <c r="R17" s="13"/>
      <c r="S17" s="1"/>
      <c r="T17" s="1"/>
      <c r="U17" s="1"/>
      <c r="V17" s="1"/>
    </row>
    <row r="18" spans="1:22" ht="20.25" customHeight="1">
      <c r="A18" s="13"/>
      <c r="B18" s="109" t="s">
        <v>148</v>
      </c>
      <c r="C18" s="13"/>
      <c r="D18" s="13"/>
      <c r="E18" s="13"/>
      <c r="F18" s="13"/>
      <c r="G18" s="13"/>
      <c r="H18" s="109" t="s">
        <v>149</v>
      </c>
      <c r="I18" s="13"/>
      <c r="J18" s="13"/>
      <c r="K18" s="13"/>
      <c r="L18" s="13"/>
      <c r="M18" s="13"/>
      <c r="N18" s="109" t="s">
        <v>157</v>
      </c>
      <c r="O18" s="13"/>
      <c r="P18" s="13"/>
      <c r="Q18" s="13"/>
      <c r="R18" s="13"/>
      <c r="S18" s="1"/>
      <c r="T18" s="1"/>
      <c r="U18" s="1"/>
      <c r="V18" s="1"/>
    </row>
    <row r="19" spans="1:23" ht="20.25" customHeight="1">
      <c r="A19" s="15">
        <v>14</v>
      </c>
      <c r="B19" s="107" t="s">
        <v>107</v>
      </c>
      <c r="C19" s="15">
        <v>173</v>
      </c>
      <c r="D19" s="15">
        <v>180</v>
      </c>
      <c r="E19" s="15">
        <f>SUM(C19:D19)</f>
        <v>353</v>
      </c>
      <c r="F19" s="13"/>
      <c r="G19" s="15">
        <v>11</v>
      </c>
      <c r="H19" s="107" t="s">
        <v>116</v>
      </c>
      <c r="I19" s="15">
        <v>224</v>
      </c>
      <c r="J19" s="15">
        <v>147</v>
      </c>
      <c r="K19" s="242">
        <f>SUM(I19:J19)</f>
        <v>371</v>
      </c>
      <c r="L19" s="13"/>
      <c r="M19" s="15">
        <v>11</v>
      </c>
      <c r="N19" s="107" t="s">
        <v>116</v>
      </c>
      <c r="O19" s="242">
        <v>209</v>
      </c>
      <c r="P19" s="242">
        <v>188</v>
      </c>
      <c r="Q19" s="15" t="s">
        <v>158</v>
      </c>
      <c r="R19" s="13"/>
      <c r="S19" s="15">
        <v>4</v>
      </c>
      <c r="T19" s="107" t="s">
        <v>64</v>
      </c>
      <c r="U19" s="242">
        <v>207</v>
      </c>
      <c r="V19" s="15">
        <v>169</v>
      </c>
      <c r="W19" s="242">
        <v>209</v>
      </c>
    </row>
    <row r="20" spans="1:23" ht="20.25" customHeight="1">
      <c r="A20" s="15">
        <v>11</v>
      </c>
      <c r="B20" s="107" t="s">
        <v>116</v>
      </c>
      <c r="C20" s="15">
        <v>200</v>
      </c>
      <c r="D20" s="15">
        <v>245</v>
      </c>
      <c r="E20" s="242">
        <f>SUM(C20:D20)</f>
        <v>445</v>
      </c>
      <c r="F20" s="13"/>
      <c r="G20" s="15">
        <v>8</v>
      </c>
      <c r="H20" s="107" t="s">
        <v>61</v>
      </c>
      <c r="I20" s="15">
        <v>172</v>
      </c>
      <c r="J20" s="15">
        <v>193</v>
      </c>
      <c r="K20" s="15">
        <f>SUM(I20:J20)</f>
        <v>365</v>
      </c>
      <c r="L20" s="13"/>
      <c r="M20" s="15">
        <v>3</v>
      </c>
      <c r="N20" s="107" t="s">
        <v>133</v>
      </c>
      <c r="O20" s="15">
        <v>158</v>
      </c>
      <c r="P20" s="15">
        <v>168</v>
      </c>
      <c r="Q20" s="15" t="s">
        <v>158</v>
      </c>
      <c r="R20" s="13"/>
      <c r="S20" s="15">
        <v>2</v>
      </c>
      <c r="T20" s="107" t="s">
        <v>140</v>
      </c>
      <c r="U20" s="15">
        <v>185</v>
      </c>
      <c r="V20" s="242">
        <v>223</v>
      </c>
      <c r="W20" s="8">
        <v>163</v>
      </c>
    </row>
    <row r="21" spans="1:22" ht="20.25" customHeight="1">
      <c r="A21" s="91"/>
      <c r="B21" s="110"/>
      <c r="C21" s="91"/>
      <c r="D21" s="91"/>
      <c r="E21" s="91"/>
      <c r="F21" s="13"/>
      <c r="G21" s="13"/>
      <c r="H21" s="109"/>
      <c r="I21" s="13"/>
      <c r="J21" s="13"/>
      <c r="K21" s="13"/>
      <c r="L21" s="13"/>
      <c r="M21" s="13"/>
      <c r="N21" s="109"/>
      <c r="O21" s="13"/>
      <c r="P21" s="13"/>
      <c r="Q21" s="13"/>
      <c r="R21" s="13"/>
      <c r="S21" s="1"/>
      <c r="T21" s="1"/>
      <c r="U21" s="1"/>
      <c r="V21" s="1"/>
    </row>
    <row r="22" spans="1:22" ht="20.25" customHeight="1">
      <c r="A22" s="13"/>
      <c r="B22" s="109" t="s">
        <v>149</v>
      </c>
      <c r="C22" s="13"/>
      <c r="D22" s="13"/>
      <c r="E22" s="13"/>
      <c r="F22" s="13"/>
      <c r="G22" s="13"/>
      <c r="H22" s="109" t="s">
        <v>157</v>
      </c>
      <c r="I22" s="13"/>
      <c r="J22" s="13"/>
      <c r="K22" s="13"/>
      <c r="L22" s="13"/>
      <c r="M22" s="13"/>
      <c r="N22" s="109" t="s">
        <v>147</v>
      </c>
      <c r="O22" s="13"/>
      <c r="P22" s="13"/>
      <c r="Q22" s="13"/>
      <c r="R22" s="13"/>
      <c r="S22" s="1"/>
      <c r="T22" s="16" t="s">
        <v>15</v>
      </c>
      <c r="U22" s="1"/>
      <c r="V22" s="1"/>
    </row>
    <row r="23" spans="1:23" ht="20.25" customHeight="1">
      <c r="A23" s="15">
        <v>13</v>
      </c>
      <c r="B23" s="107" t="s">
        <v>114</v>
      </c>
      <c r="C23" s="15">
        <v>187</v>
      </c>
      <c r="D23" s="15">
        <v>202</v>
      </c>
      <c r="E23" s="15">
        <f>SUM(C23:D23)</f>
        <v>389</v>
      </c>
      <c r="F23" s="13"/>
      <c r="G23" s="15">
        <v>12</v>
      </c>
      <c r="H23" s="107" t="s">
        <v>151</v>
      </c>
      <c r="I23" s="15">
        <v>176</v>
      </c>
      <c r="J23" s="15">
        <v>183</v>
      </c>
      <c r="K23" s="15">
        <f>SUM(I23:J23)</f>
        <v>359</v>
      </c>
      <c r="L23" s="13"/>
      <c r="M23" s="15">
        <v>7</v>
      </c>
      <c r="N23" s="107" t="s">
        <v>118</v>
      </c>
      <c r="O23" s="15">
        <v>188</v>
      </c>
      <c r="P23" s="15">
        <v>178</v>
      </c>
      <c r="Q23" s="15" t="s">
        <v>158</v>
      </c>
      <c r="R23" s="13"/>
      <c r="S23" s="1"/>
      <c r="T23" s="107" t="s">
        <v>129</v>
      </c>
      <c r="U23" s="107">
        <v>177</v>
      </c>
      <c r="V23" s="242">
        <v>200</v>
      </c>
      <c r="W23" s="242">
        <v>235</v>
      </c>
    </row>
    <row r="24" spans="1:23" ht="20.25" customHeight="1">
      <c r="A24" s="15">
        <v>12</v>
      </c>
      <c r="B24" s="107" t="s">
        <v>103</v>
      </c>
      <c r="C24" s="15">
        <v>204</v>
      </c>
      <c r="D24" s="15">
        <v>222</v>
      </c>
      <c r="E24" s="242">
        <f>SUM(C24:D24)</f>
        <v>426</v>
      </c>
      <c r="F24" s="13"/>
      <c r="G24" s="15">
        <v>7</v>
      </c>
      <c r="H24" s="107" t="s">
        <v>118</v>
      </c>
      <c r="I24" s="15">
        <v>196</v>
      </c>
      <c r="J24" s="15">
        <v>176</v>
      </c>
      <c r="K24" s="242">
        <f>SUM(I24:J24)</f>
        <v>372</v>
      </c>
      <c r="L24" s="13"/>
      <c r="M24" s="15">
        <v>4</v>
      </c>
      <c r="N24" s="107" t="s">
        <v>64</v>
      </c>
      <c r="O24" s="242">
        <v>193</v>
      </c>
      <c r="P24" s="242">
        <v>200</v>
      </c>
      <c r="Q24" s="15" t="s">
        <v>158</v>
      </c>
      <c r="R24" s="13"/>
      <c r="S24" s="1"/>
      <c r="T24" s="107" t="s">
        <v>64</v>
      </c>
      <c r="U24" s="242">
        <v>214</v>
      </c>
      <c r="V24" s="15">
        <v>169</v>
      </c>
      <c r="W24" s="8">
        <v>179</v>
      </c>
    </row>
    <row r="25" spans="1:22" ht="15" customHeight="1">
      <c r="A25" s="13"/>
      <c r="B25" s="109"/>
      <c r="C25" s="13"/>
      <c r="D25" s="13"/>
      <c r="E25" s="13"/>
      <c r="F25" s="13"/>
      <c r="G25" s="13"/>
      <c r="H25" s="109"/>
      <c r="I25" s="13"/>
      <c r="J25" s="13"/>
      <c r="K25" s="13"/>
      <c r="L25" s="13"/>
      <c r="M25" s="13"/>
      <c r="N25" s="109"/>
      <c r="O25" s="13"/>
      <c r="P25" s="13"/>
      <c r="Q25" s="13"/>
      <c r="R25" s="13"/>
      <c r="S25" s="1"/>
      <c r="T25" s="1"/>
      <c r="U25" s="1"/>
      <c r="V25" s="1"/>
    </row>
    <row r="26" spans="1:22" ht="20.25" customHeight="1">
      <c r="A26" s="13"/>
      <c r="B26" s="263" t="s">
        <v>17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13"/>
      <c r="S26" s="1"/>
      <c r="T26" s="1"/>
      <c r="U26" s="1"/>
      <c r="V26" s="1"/>
    </row>
    <row r="27" spans="1:22" ht="16.5" customHeight="1">
      <c r="A27" s="1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13"/>
      <c r="S27" s="1"/>
      <c r="T27" s="1"/>
      <c r="U27" s="1"/>
      <c r="V27" s="1"/>
    </row>
    <row r="28" spans="1:22" ht="20.25" customHeight="1" thickBot="1">
      <c r="A28" s="13"/>
      <c r="B28" s="109"/>
      <c r="C28" s="13"/>
      <c r="D28" s="13"/>
      <c r="E28" s="13"/>
      <c r="F28" s="13"/>
      <c r="G28" s="13"/>
      <c r="H28" s="109"/>
      <c r="I28" s="13"/>
      <c r="J28" s="13"/>
      <c r="K28" s="13"/>
      <c r="L28" s="13"/>
      <c r="M28" s="13"/>
      <c r="N28" s="109"/>
      <c r="O28" s="13"/>
      <c r="P28" s="13"/>
      <c r="Q28" s="13"/>
      <c r="R28" s="13"/>
      <c r="S28" s="1"/>
      <c r="T28" s="1"/>
      <c r="U28" s="1"/>
      <c r="V28" s="1"/>
    </row>
    <row r="29" spans="2:8" ht="20.25" customHeight="1" thickBot="1">
      <c r="B29" s="47" t="s">
        <v>16</v>
      </c>
      <c r="C29" s="260" t="str">
        <f>T23</f>
        <v>Шмаков Владимир</v>
      </c>
      <c r="D29" s="261"/>
      <c r="E29" s="261"/>
      <c r="F29" s="261"/>
      <c r="G29" s="261"/>
      <c r="H29" s="262"/>
    </row>
  </sheetData>
  <sheetProtection/>
  <mergeCells count="6">
    <mergeCell ref="A6:W6"/>
    <mergeCell ref="A7:W7"/>
    <mergeCell ref="C29:H29"/>
    <mergeCell ref="B26:Q27"/>
    <mergeCell ref="B8:W8"/>
    <mergeCell ref="B9:W9"/>
  </mergeCells>
  <printOptions/>
  <pageMargins left="0.2" right="0.23" top="0.2" bottom="0.49" header="0.13" footer="0.5"/>
  <pageSetup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0">
      <selection activeCell="M18" sqref="M18"/>
    </sheetView>
  </sheetViews>
  <sheetFormatPr defaultColWidth="9.00390625" defaultRowHeight="12.75"/>
  <cols>
    <col min="1" max="1" width="3.625" style="6" customWidth="1"/>
    <col min="2" max="2" width="19.75390625" style="46" customWidth="1"/>
    <col min="3" max="4" width="3.75390625" style="6" customWidth="1"/>
    <col min="5" max="5" width="4.00390625" style="6" customWidth="1"/>
    <col min="6" max="6" width="3.00390625" style="6" customWidth="1"/>
    <col min="7" max="7" width="3.375" style="6" customWidth="1"/>
    <col min="8" max="8" width="20.75390625" style="46" customWidth="1"/>
    <col min="9" max="9" width="3.875" style="6" customWidth="1"/>
    <col min="10" max="10" width="4.00390625" style="6" customWidth="1"/>
    <col min="11" max="11" width="3.875" style="6" customWidth="1"/>
    <col min="12" max="12" width="2.875" style="6" customWidth="1"/>
    <col min="13" max="13" width="3.375" style="6" customWidth="1"/>
    <col min="14" max="14" width="22.00390625" style="46" bestFit="1" customWidth="1"/>
    <col min="15" max="16" width="4.00390625" style="6" customWidth="1"/>
    <col min="17" max="17" width="4.25390625" style="6" customWidth="1"/>
    <col min="18" max="18" width="3.375" style="6" customWidth="1"/>
    <col min="19" max="19" width="4.00390625" style="0" customWidth="1"/>
    <col min="20" max="20" width="21.625" style="50" bestFit="1" customWidth="1"/>
    <col min="21" max="21" width="4.00390625" style="0" customWidth="1"/>
    <col min="22" max="22" width="4.25390625" style="0" customWidth="1"/>
    <col min="23" max="23" width="4.00390625" style="0" customWidth="1"/>
  </cols>
  <sheetData>
    <row r="1" spans="1:20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T1"/>
    </row>
    <row r="2" spans="1:20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T2"/>
    </row>
    <row r="3" spans="1:20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T3"/>
    </row>
    <row r="4" spans="1:20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T4"/>
    </row>
    <row r="5" spans="1:20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T5"/>
    </row>
    <row r="6" spans="1:23" ht="22.5">
      <c r="A6" s="259" t="s">
        <v>49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</row>
    <row r="7" spans="1:23" ht="22.5">
      <c r="A7" s="259" t="s">
        <v>51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</row>
    <row r="8" spans="2:23" ht="31.5">
      <c r="B8" s="264" t="s">
        <v>47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</row>
    <row r="9" spans="2:23" ht="22.5">
      <c r="B9" s="265" t="s">
        <v>42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2:23" ht="31.5">
      <c r="B10" s="45"/>
      <c r="C10" s="7"/>
      <c r="D10" s="7"/>
      <c r="E10" s="7"/>
      <c r="F10" s="7"/>
      <c r="G10" s="7"/>
      <c r="H10" s="45"/>
      <c r="I10" s="7"/>
      <c r="J10" s="7"/>
      <c r="K10" s="7"/>
      <c r="L10" s="7"/>
      <c r="M10" s="7"/>
      <c r="N10" s="45"/>
      <c r="O10" s="7"/>
      <c r="P10" s="7"/>
      <c r="Q10" s="7"/>
      <c r="R10" s="7"/>
      <c r="S10" s="7"/>
      <c r="T10" s="45"/>
      <c r="U10" s="7"/>
      <c r="V10" s="7"/>
      <c r="W10" s="7"/>
    </row>
    <row r="11" spans="1:23" ht="20.25" customHeight="1">
      <c r="A11" s="13"/>
      <c r="B11" s="109" t="s">
        <v>144</v>
      </c>
      <c r="C11" s="13"/>
      <c r="D11" s="13"/>
      <c r="E11" s="13"/>
      <c r="F11" s="13"/>
      <c r="G11" s="13"/>
      <c r="H11" s="109" t="s">
        <v>145</v>
      </c>
      <c r="I11" s="13"/>
      <c r="J11" s="13"/>
      <c r="K11" s="13"/>
      <c r="L11" s="13"/>
      <c r="M11" s="13"/>
      <c r="N11" s="109" t="s">
        <v>144</v>
      </c>
      <c r="O11" s="13"/>
      <c r="P11" s="13"/>
      <c r="Q11" s="13"/>
      <c r="R11" s="13"/>
      <c r="S11" s="1"/>
      <c r="T11" s="111"/>
      <c r="U11" s="1"/>
      <c r="V11" s="1"/>
      <c r="W11" s="1"/>
    </row>
    <row r="12" spans="1:23" ht="20.25" customHeight="1">
      <c r="A12" s="15">
        <v>8</v>
      </c>
      <c r="B12" s="107" t="s">
        <v>80</v>
      </c>
      <c r="C12" s="15">
        <v>168</v>
      </c>
      <c r="D12" s="15">
        <v>193</v>
      </c>
      <c r="E12" s="242">
        <f>SUM(C12:D12)</f>
        <v>361</v>
      </c>
      <c r="F12" s="13"/>
      <c r="G12" s="15">
        <v>8</v>
      </c>
      <c r="H12" s="107" t="s">
        <v>152</v>
      </c>
      <c r="I12" s="15">
        <v>148</v>
      </c>
      <c r="J12" s="15">
        <v>160</v>
      </c>
      <c r="K12" s="15">
        <f>SUM(I12:J12)</f>
        <v>308</v>
      </c>
      <c r="L12" s="13"/>
      <c r="M12" s="15">
        <v>3</v>
      </c>
      <c r="N12" s="107" t="s">
        <v>109</v>
      </c>
      <c r="O12" s="242">
        <v>177</v>
      </c>
      <c r="P12" s="15">
        <v>158</v>
      </c>
      <c r="Q12" s="242">
        <v>220</v>
      </c>
      <c r="R12" s="13"/>
      <c r="S12" s="91"/>
      <c r="T12" s="110"/>
      <c r="U12" s="91"/>
      <c r="V12" s="91"/>
      <c r="W12" s="91"/>
    </row>
    <row r="13" spans="1:23" ht="20.25" customHeight="1">
      <c r="A13" s="15">
        <v>5</v>
      </c>
      <c r="B13" s="107" t="s">
        <v>68</v>
      </c>
      <c r="C13" s="15">
        <v>144</v>
      </c>
      <c r="D13" s="15">
        <v>203</v>
      </c>
      <c r="E13" s="15">
        <f>SUM(C13:D13)</f>
        <v>347</v>
      </c>
      <c r="F13" s="13"/>
      <c r="G13" s="15">
        <v>3</v>
      </c>
      <c r="H13" s="107" t="s">
        <v>109</v>
      </c>
      <c r="I13" s="15">
        <v>174</v>
      </c>
      <c r="J13" s="15">
        <v>174</v>
      </c>
      <c r="K13" s="242">
        <f>SUM(I13:J13)</f>
        <v>348</v>
      </c>
      <c r="L13" s="13"/>
      <c r="M13" s="15">
        <v>2</v>
      </c>
      <c r="N13" s="107" t="s">
        <v>155</v>
      </c>
      <c r="O13" s="15">
        <v>167</v>
      </c>
      <c r="P13" s="242">
        <v>176</v>
      </c>
      <c r="Q13" s="15">
        <v>167</v>
      </c>
      <c r="R13" s="13"/>
      <c r="S13" s="91"/>
      <c r="T13" s="110"/>
      <c r="U13" s="91"/>
      <c r="V13" s="91"/>
      <c r="W13" s="91"/>
    </row>
    <row r="14" spans="1:23" ht="20.25" customHeight="1">
      <c r="A14" s="91"/>
      <c r="B14" s="110"/>
      <c r="C14" s="91"/>
      <c r="D14" s="91"/>
      <c r="E14" s="91"/>
      <c r="F14" s="13"/>
      <c r="G14" s="13"/>
      <c r="H14" s="109"/>
      <c r="I14" s="13"/>
      <c r="J14" s="13"/>
      <c r="K14" s="13"/>
      <c r="L14" s="13"/>
      <c r="M14" s="13"/>
      <c r="N14" s="109"/>
      <c r="O14" s="13"/>
      <c r="P14" s="13"/>
      <c r="Q14" s="13"/>
      <c r="R14" s="13"/>
      <c r="S14" s="1"/>
      <c r="T14" s="111"/>
      <c r="U14" s="1"/>
      <c r="V14" s="1"/>
      <c r="W14" s="1"/>
    </row>
    <row r="15" spans="1:23" ht="20.25" customHeight="1">
      <c r="A15" s="13"/>
      <c r="B15" s="109" t="s">
        <v>145</v>
      </c>
      <c r="C15" s="13"/>
      <c r="D15" s="13"/>
      <c r="E15" s="13"/>
      <c r="F15" s="13"/>
      <c r="G15" s="13"/>
      <c r="H15" s="109" t="s">
        <v>144</v>
      </c>
      <c r="I15" s="13"/>
      <c r="J15" s="13"/>
      <c r="K15" s="13"/>
      <c r="L15" s="13"/>
      <c r="M15" s="13"/>
      <c r="N15" s="109" t="s">
        <v>145</v>
      </c>
      <c r="O15" s="13"/>
      <c r="P15" s="13"/>
      <c r="Q15" s="13"/>
      <c r="R15" s="13"/>
      <c r="S15" s="1"/>
      <c r="T15" s="109" t="s">
        <v>15</v>
      </c>
      <c r="U15" s="1"/>
      <c r="V15" s="1"/>
      <c r="W15" s="1"/>
    </row>
    <row r="16" spans="1:23" ht="20.25" customHeight="1">
      <c r="A16" s="15">
        <v>7</v>
      </c>
      <c r="B16" s="107" t="s">
        <v>76</v>
      </c>
      <c r="C16" s="15">
        <v>176</v>
      </c>
      <c r="D16" s="15">
        <v>181</v>
      </c>
      <c r="E16" s="242">
        <f>SUM(C16:D16)</f>
        <v>357</v>
      </c>
      <c r="F16" s="13"/>
      <c r="G16" s="15">
        <v>7</v>
      </c>
      <c r="H16" s="107" t="s">
        <v>153</v>
      </c>
      <c r="I16" s="15">
        <v>191</v>
      </c>
      <c r="J16" s="15">
        <v>211</v>
      </c>
      <c r="K16" s="242">
        <f>SUM(I16:J16)</f>
        <v>402</v>
      </c>
      <c r="L16" s="13"/>
      <c r="M16" s="15">
        <v>7</v>
      </c>
      <c r="N16" s="107" t="s">
        <v>76</v>
      </c>
      <c r="O16" s="15">
        <v>117</v>
      </c>
      <c r="P16" s="15">
        <v>187</v>
      </c>
      <c r="Q16" s="15" t="s">
        <v>158</v>
      </c>
      <c r="R16" s="13"/>
      <c r="S16" s="15">
        <v>3</v>
      </c>
      <c r="T16" s="107" t="s">
        <v>73</v>
      </c>
      <c r="U16" s="15">
        <v>211</v>
      </c>
      <c r="V16" s="15">
        <v>203</v>
      </c>
      <c r="W16" s="15" t="s">
        <v>158</v>
      </c>
    </row>
    <row r="17" spans="1:23" ht="20.25" customHeight="1">
      <c r="A17" s="15">
        <v>6</v>
      </c>
      <c r="B17" s="107" t="s">
        <v>135</v>
      </c>
      <c r="C17" s="15">
        <v>148</v>
      </c>
      <c r="D17" s="15">
        <v>162</v>
      </c>
      <c r="E17" s="15">
        <f>SUM(C17:D17)</f>
        <v>310</v>
      </c>
      <c r="F17" s="13"/>
      <c r="G17" s="15">
        <v>4</v>
      </c>
      <c r="H17" s="107" t="s">
        <v>74</v>
      </c>
      <c r="I17" s="15">
        <v>185</v>
      </c>
      <c r="J17" s="15">
        <v>175</v>
      </c>
      <c r="K17" s="15">
        <f>SUM(I17:J17)</f>
        <v>360</v>
      </c>
      <c r="L17" s="13"/>
      <c r="M17" s="15">
        <v>1</v>
      </c>
      <c r="N17" s="107" t="s">
        <v>66</v>
      </c>
      <c r="O17" s="242">
        <v>189</v>
      </c>
      <c r="P17" s="242">
        <v>202</v>
      </c>
      <c r="Q17" s="15" t="s">
        <v>158</v>
      </c>
      <c r="R17" s="13"/>
      <c r="S17" s="15">
        <v>1</v>
      </c>
      <c r="T17" s="107" t="s">
        <v>66</v>
      </c>
      <c r="U17" s="242">
        <v>226</v>
      </c>
      <c r="V17" s="242">
        <v>212</v>
      </c>
      <c r="W17" s="15" t="s">
        <v>158</v>
      </c>
    </row>
    <row r="18" spans="1:22" ht="20.25" customHeight="1">
      <c r="A18" s="91"/>
      <c r="B18" s="110"/>
      <c r="C18" s="91"/>
      <c r="D18" s="91"/>
      <c r="E18" s="91"/>
      <c r="F18" s="13"/>
      <c r="G18" s="13"/>
      <c r="H18" s="109"/>
      <c r="I18" s="13"/>
      <c r="J18" s="13"/>
      <c r="K18" s="13"/>
      <c r="L18" s="13"/>
      <c r="M18" s="13"/>
      <c r="N18" s="109"/>
      <c r="O18" s="13"/>
      <c r="P18" s="13"/>
      <c r="Q18" s="13"/>
      <c r="R18" s="13"/>
      <c r="S18" s="1"/>
      <c r="T18" s="111"/>
      <c r="U18" s="1"/>
      <c r="V18" s="1"/>
    </row>
    <row r="19" spans="1:23" ht="20.25" customHeight="1">
      <c r="A19" s="91"/>
      <c r="B19" s="110"/>
      <c r="C19" s="91"/>
      <c r="D19" s="91"/>
      <c r="E19" s="91"/>
      <c r="F19" s="91"/>
      <c r="G19" s="91"/>
      <c r="H19" s="110"/>
      <c r="I19" s="91"/>
      <c r="J19" s="91"/>
      <c r="K19" s="91"/>
      <c r="L19" s="91"/>
      <c r="M19" s="91"/>
      <c r="N19" s="110"/>
      <c r="O19" s="91"/>
      <c r="P19" s="91"/>
      <c r="Q19" s="91"/>
      <c r="R19" s="13"/>
      <c r="S19" s="1"/>
      <c r="T19" s="110"/>
      <c r="U19" s="91"/>
      <c r="V19" s="91"/>
      <c r="W19" s="9"/>
    </row>
    <row r="20" spans="1:22" ht="15" customHeight="1">
      <c r="A20" s="13"/>
      <c r="B20" s="109"/>
      <c r="C20" s="13"/>
      <c r="D20" s="13"/>
      <c r="E20" s="13"/>
      <c r="F20" s="13"/>
      <c r="G20" s="13"/>
      <c r="H20" s="109"/>
      <c r="I20" s="13"/>
      <c r="J20" s="13"/>
      <c r="K20" s="13"/>
      <c r="L20" s="13"/>
      <c r="M20" s="13"/>
      <c r="N20" s="109"/>
      <c r="O20" s="13"/>
      <c r="P20" s="13"/>
      <c r="Q20" s="13"/>
      <c r="R20" s="13"/>
      <c r="S20" s="1"/>
      <c r="T20" s="111"/>
      <c r="U20" s="1"/>
      <c r="V20" s="1"/>
    </row>
    <row r="21" spans="2:17" ht="20.25" customHeight="1">
      <c r="B21" s="266" t="s">
        <v>17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</row>
    <row r="22" spans="2:17" ht="16.5" customHeight="1"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</row>
    <row r="23" ht="20.25" customHeight="1" thickBot="1"/>
    <row r="24" spans="2:8" ht="20.25" customHeight="1" thickBot="1">
      <c r="B24" s="47" t="s">
        <v>16</v>
      </c>
      <c r="C24" s="260" t="str">
        <f>T17</f>
        <v>Невоструева Наталья</v>
      </c>
      <c r="D24" s="261"/>
      <c r="E24" s="261"/>
      <c r="F24" s="261"/>
      <c r="G24" s="261"/>
      <c r="H24" s="262"/>
    </row>
  </sheetData>
  <sheetProtection/>
  <mergeCells count="6">
    <mergeCell ref="C24:H24"/>
    <mergeCell ref="B21:Q22"/>
    <mergeCell ref="A6:W6"/>
    <mergeCell ref="A7:W7"/>
    <mergeCell ref="B8:W8"/>
    <mergeCell ref="B9:W9"/>
  </mergeCells>
  <printOptions/>
  <pageMargins left="0.2" right="0.23" top="0.2" bottom="0.49" header="0.13" footer="0.5"/>
  <pageSetup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8">
      <selection activeCell="B21" sqref="B21:C21"/>
    </sheetView>
  </sheetViews>
  <sheetFormatPr defaultColWidth="9.00390625" defaultRowHeight="12.75" outlineLevelCol="1"/>
  <cols>
    <col min="1" max="1" width="7.375" style="13" customWidth="1"/>
    <col min="2" max="2" width="24.25390625" style="1" customWidth="1"/>
    <col min="3" max="3" width="20.125" style="1" customWidth="1"/>
    <col min="4" max="4" width="7.25390625" style="1" customWidth="1" outlineLevel="1"/>
    <col min="5" max="5" width="7.375" style="1" customWidth="1" outlineLevel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125" style="1" customWidth="1" outlineLevel="1"/>
    <col min="10" max="10" width="7.125" style="13" customWidth="1" outlineLevel="1"/>
    <col min="11" max="11" width="9.00390625" style="13" customWidth="1"/>
    <col min="12" max="12" width="7.625" style="13" customWidth="1"/>
    <col min="13" max="14" width="9.125" style="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2.75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2.7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22.5">
      <c r="A6" s="259" t="s">
        <v>50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/>
      <c r="M6"/>
      <c r="N6"/>
    </row>
    <row r="7" spans="1:12" ht="22.5">
      <c r="A7" s="273" t="s">
        <v>48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</row>
    <row r="8" ht="18">
      <c r="C8" s="56"/>
    </row>
    <row r="9" spans="3:12" ht="15.75">
      <c r="C9" s="11" t="s">
        <v>25</v>
      </c>
      <c r="D9" s="11"/>
      <c r="E9" s="11"/>
      <c r="F9" s="11"/>
      <c r="G9" s="11"/>
      <c r="H9" s="11"/>
      <c r="I9" s="11"/>
      <c r="J9" s="17"/>
      <c r="K9" s="17"/>
      <c r="L9" s="17"/>
    </row>
    <row r="10" spans="1:14" ht="13.5" thickBot="1">
      <c r="A10" s="14"/>
      <c r="B10" s="4"/>
      <c r="C10" s="4"/>
      <c r="D10" s="4"/>
      <c r="E10" s="4"/>
      <c r="F10" s="4"/>
      <c r="G10" s="4"/>
      <c r="H10" s="4"/>
      <c r="I10" s="4"/>
      <c r="J10" s="14"/>
      <c r="K10" s="14"/>
      <c r="L10" s="14"/>
      <c r="M10" s="4"/>
      <c r="N10" s="4"/>
    </row>
    <row r="11" spans="1:14" ht="12.75">
      <c r="A11" s="271" t="s">
        <v>0</v>
      </c>
      <c r="B11" s="280" t="s">
        <v>1</v>
      </c>
      <c r="C11" s="267" t="s">
        <v>2</v>
      </c>
      <c r="D11" s="267" t="s">
        <v>3</v>
      </c>
      <c r="E11" s="267" t="s">
        <v>4</v>
      </c>
      <c r="F11" s="267" t="s">
        <v>5</v>
      </c>
      <c r="G11" s="267" t="s">
        <v>6</v>
      </c>
      <c r="H11" s="267" t="s">
        <v>7</v>
      </c>
      <c r="I11" s="267" t="s">
        <v>8</v>
      </c>
      <c r="J11" s="269" t="s">
        <v>26</v>
      </c>
      <c r="K11" s="271" t="s">
        <v>27</v>
      </c>
      <c r="L11" s="271" t="s">
        <v>28</v>
      </c>
      <c r="M11" s="5"/>
      <c r="N11" s="5"/>
    </row>
    <row r="12" spans="1:14" ht="12.75">
      <c r="A12" s="272"/>
      <c r="B12" s="281"/>
      <c r="C12" s="268"/>
      <c r="D12" s="268"/>
      <c r="E12" s="268"/>
      <c r="F12" s="268"/>
      <c r="G12" s="268"/>
      <c r="H12" s="268"/>
      <c r="I12" s="268"/>
      <c r="J12" s="270"/>
      <c r="K12" s="272"/>
      <c r="L12" s="272"/>
      <c r="M12" s="5"/>
      <c r="N12" s="5"/>
    </row>
    <row r="13" spans="1:14" ht="13.5" thickBot="1">
      <c r="A13" s="272"/>
      <c r="B13" s="281"/>
      <c r="C13" s="268"/>
      <c r="D13" s="268"/>
      <c r="E13" s="268"/>
      <c r="F13" s="268"/>
      <c r="G13" s="268"/>
      <c r="H13" s="268"/>
      <c r="I13" s="268"/>
      <c r="J13" s="270"/>
      <c r="K13" s="272"/>
      <c r="L13" s="272"/>
      <c r="M13" s="5"/>
      <c r="N13" s="5"/>
    </row>
    <row r="14" spans="1:14" ht="13.5" customHeight="1">
      <c r="A14" s="227">
        <v>1</v>
      </c>
      <c r="B14" s="223" t="s">
        <v>132</v>
      </c>
      <c r="C14" s="163" t="s">
        <v>57</v>
      </c>
      <c r="D14" s="164">
        <v>240</v>
      </c>
      <c r="E14" s="164">
        <v>227</v>
      </c>
      <c r="F14" s="164">
        <v>224</v>
      </c>
      <c r="G14" s="164">
        <v>223</v>
      </c>
      <c r="H14" s="164">
        <v>210</v>
      </c>
      <c r="I14" s="164">
        <v>216</v>
      </c>
      <c r="J14" s="164"/>
      <c r="K14" s="165">
        <f aca="true" t="shared" si="0" ref="K14:K23">AVERAGE(D14:I14)</f>
        <v>223.33333333333334</v>
      </c>
      <c r="L14" s="166">
        <f aca="true" t="shared" si="1" ref="L14:L23">SUM(D14:J14)</f>
        <v>1340</v>
      </c>
      <c r="M14" s="1">
        <f aca="true" t="shared" si="2" ref="M14:M23">MAX(D14:I14)-MIN(D14:I14)</f>
        <v>30</v>
      </c>
      <c r="N14" s="13"/>
    </row>
    <row r="15" spans="1:14" ht="13.5" customHeight="1">
      <c r="A15" s="228">
        <f>A14+1</f>
        <v>2</v>
      </c>
      <c r="B15" s="224" t="s">
        <v>129</v>
      </c>
      <c r="C15" s="23" t="s">
        <v>59</v>
      </c>
      <c r="D15" s="12">
        <v>191</v>
      </c>
      <c r="E15" s="12">
        <v>223</v>
      </c>
      <c r="F15" s="12">
        <v>213</v>
      </c>
      <c r="G15" s="12">
        <v>246</v>
      </c>
      <c r="H15" s="12">
        <v>211</v>
      </c>
      <c r="I15" s="12">
        <v>233</v>
      </c>
      <c r="J15" s="12"/>
      <c r="K15" s="134">
        <f t="shared" si="0"/>
        <v>219.5</v>
      </c>
      <c r="L15" s="167">
        <f t="shared" si="1"/>
        <v>1317</v>
      </c>
      <c r="M15" s="1">
        <f t="shared" si="2"/>
        <v>55</v>
      </c>
      <c r="N15" s="13"/>
    </row>
    <row r="16" spans="1:14" ht="13.5" customHeight="1">
      <c r="A16" s="228">
        <f aca="true" t="shared" si="3" ref="A16:A52">A15+1</f>
        <v>3</v>
      </c>
      <c r="B16" s="224" t="s">
        <v>118</v>
      </c>
      <c r="C16" s="23" t="s">
        <v>79</v>
      </c>
      <c r="D16" s="12">
        <v>189</v>
      </c>
      <c r="E16" s="12">
        <v>223</v>
      </c>
      <c r="F16" s="12">
        <v>215</v>
      </c>
      <c r="G16" s="12">
        <v>231</v>
      </c>
      <c r="H16" s="12">
        <v>268</v>
      </c>
      <c r="I16" s="12">
        <v>188</v>
      </c>
      <c r="J16" s="12"/>
      <c r="K16" s="134">
        <f t="shared" si="0"/>
        <v>219</v>
      </c>
      <c r="L16" s="167">
        <f t="shared" si="1"/>
        <v>1314</v>
      </c>
      <c r="M16" s="1">
        <f t="shared" si="2"/>
        <v>80</v>
      </c>
      <c r="N16" s="13"/>
    </row>
    <row r="17" spans="1:14" ht="13.5" customHeight="1">
      <c r="A17" s="228">
        <f t="shared" si="3"/>
        <v>4</v>
      </c>
      <c r="B17" s="224" t="s">
        <v>66</v>
      </c>
      <c r="C17" s="23" t="s">
        <v>54</v>
      </c>
      <c r="D17" s="12">
        <v>201</v>
      </c>
      <c r="E17" s="12">
        <v>224</v>
      </c>
      <c r="F17" s="12">
        <v>213</v>
      </c>
      <c r="G17" s="12">
        <v>196</v>
      </c>
      <c r="H17" s="12">
        <v>214</v>
      </c>
      <c r="I17" s="12">
        <v>195</v>
      </c>
      <c r="J17" s="12">
        <v>48</v>
      </c>
      <c r="K17" s="134">
        <f t="shared" si="0"/>
        <v>207.16666666666666</v>
      </c>
      <c r="L17" s="167">
        <f t="shared" si="1"/>
        <v>1291</v>
      </c>
      <c r="M17" s="1">
        <f t="shared" si="2"/>
        <v>29</v>
      </c>
      <c r="N17" s="13"/>
    </row>
    <row r="18" spans="1:14" ht="13.5" customHeight="1">
      <c r="A18" s="228">
        <f t="shared" si="3"/>
        <v>5</v>
      </c>
      <c r="B18" s="224" t="s">
        <v>140</v>
      </c>
      <c r="C18" s="23" t="s">
        <v>65</v>
      </c>
      <c r="D18" s="12">
        <v>193</v>
      </c>
      <c r="E18" s="12">
        <v>226</v>
      </c>
      <c r="F18" s="12">
        <v>227</v>
      </c>
      <c r="G18" s="12">
        <v>192</v>
      </c>
      <c r="H18" s="12">
        <v>231</v>
      </c>
      <c r="I18" s="12">
        <v>211</v>
      </c>
      <c r="J18" s="12"/>
      <c r="K18" s="134">
        <f t="shared" si="0"/>
        <v>213.33333333333334</v>
      </c>
      <c r="L18" s="167">
        <f t="shared" si="1"/>
        <v>1280</v>
      </c>
      <c r="M18" s="1">
        <f t="shared" si="2"/>
        <v>39</v>
      </c>
      <c r="N18" s="13"/>
    </row>
    <row r="19" spans="1:14" ht="13.5" customHeight="1">
      <c r="A19" s="228">
        <f t="shared" si="3"/>
        <v>6</v>
      </c>
      <c r="B19" s="225" t="s">
        <v>131</v>
      </c>
      <c r="C19" s="21" t="s">
        <v>92</v>
      </c>
      <c r="D19" s="26">
        <v>203</v>
      </c>
      <c r="E19" s="26">
        <v>248</v>
      </c>
      <c r="F19" s="26">
        <v>216</v>
      </c>
      <c r="G19" s="26">
        <v>213</v>
      </c>
      <c r="H19" s="26">
        <v>183</v>
      </c>
      <c r="I19" s="26">
        <v>212</v>
      </c>
      <c r="J19" s="26"/>
      <c r="K19" s="133">
        <f t="shared" si="0"/>
        <v>212.5</v>
      </c>
      <c r="L19" s="206">
        <f t="shared" si="1"/>
        <v>1275</v>
      </c>
      <c r="M19" s="1">
        <f t="shared" si="2"/>
        <v>65</v>
      </c>
      <c r="N19" s="13"/>
    </row>
    <row r="20" spans="1:14" ht="13.5" customHeight="1">
      <c r="A20" s="228">
        <f t="shared" si="3"/>
        <v>7</v>
      </c>
      <c r="B20" s="224" t="s">
        <v>64</v>
      </c>
      <c r="C20" s="23" t="s">
        <v>65</v>
      </c>
      <c r="D20" s="12">
        <v>192</v>
      </c>
      <c r="E20" s="12">
        <v>215</v>
      </c>
      <c r="F20" s="12">
        <v>196</v>
      </c>
      <c r="G20" s="12">
        <v>277</v>
      </c>
      <c r="H20" s="12">
        <v>194</v>
      </c>
      <c r="I20" s="12">
        <v>198</v>
      </c>
      <c r="J20" s="12"/>
      <c r="K20" s="134">
        <f t="shared" si="0"/>
        <v>212</v>
      </c>
      <c r="L20" s="167">
        <f t="shared" si="1"/>
        <v>1272</v>
      </c>
      <c r="M20" s="1">
        <f t="shared" si="2"/>
        <v>85</v>
      </c>
      <c r="N20" s="13"/>
    </row>
    <row r="21" spans="1:14" ht="13.5" customHeight="1">
      <c r="A21" s="228">
        <f t="shared" si="3"/>
        <v>8</v>
      </c>
      <c r="B21" s="225" t="s">
        <v>74</v>
      </c>
      <c r="C21" s="21" t="s">
        <v>65</v>
      </c>
      <c r="D21" s="26">
        <v>231</v>
      </c>
      <c r="E21" s="26">
        <v>184</v>
      </c>
      <c r="F21" s="26">
        <v>198</v>
      </c>
      <c r="G21" s="26">
        <v>175</v>
      </c>
      <c r="H21" s="26">
        <v>216</v>
      </c>
      <c r="I21" s="26">
        <v>212</v>
      </c>
      <c r="J21" s="26">
        <v>48</v>
      </c>
      <c r="K21" s="133">
        <f t="shared" si="0"/>
        <v>202.66666666666666</v>
      </c>
      <c r="L21" s="206">
        <f t="shared" si="1"/>
        <v>1264</v>
      </c>
      <c r="M21" s="1">
        <f t="shared" si="2"/>
        <v>56</v>
      </c>
      <c r="N21" s="13"/>
    </row>
    <row r="22" spans="1:14" ht="13.5" customHeight="1">
      <c r="A22" s="228">
        <f t="shared" si="3"/>
        <v>9</v>
      </c>
      <c r="B22" s="224" t="s">
        <v>107</v>
      </c>
      <c r="C22" s="23" t="s">
        <v>65</v>
      </c>
      <c r="D22" s="12">
        <v>247</v>
      </c>
      <c r="E22" s="12">
        <v>200</v>
      </c>
      <c r="F22" s="12">
        <v>191</v>
      </c>
      <c r="G22" s="12">
        <v>229</v>
      </c>
      <c r="H22" s="12">
        <v>201</v>
      </c>
      <c r="I22" s="12">
        <v>193</v>
      </c>
      <c r="J22" s="12"/>
      <c r="K22" s="134">
        <f t="shared" si="0"/>
        <v>210.16666666666666</v>
      </c>
      <c r="L22" s="167">
        <f t="shared" si="1"/>
        <v>1261</v>
      </c>
      <c r="M22" s="1">
        <f t="shared" si="2"/>
        <v>56</v>
      </c>
      <c r="N22" s="13"/>
    </row>
    <row r="23" spans="1:14" ht="13.5" customHeight="1" thickBot="1">
      <c r="A23" s="229">
        <f t="shared" si="3"/>
        <v>10</v>
      </c>
      <c r="B23" s="226" t="s">
        <v>133</v>
      </c>
      <c r="C23" s="168" t="s">
        <v>89</v>
      </c>
      <c r="D23" s="169">
        <v>212</v>
      </c>
      <c r="E23" s="169">
        <v>185</v>
      </c>
      <c r="F23" s="169">
        <v>200</v>
      </c>
      <c r="G23" s="169">
        <v>183</v>
      </c>
      <c r="H23" s="169">
        <v>276</v>
      </c>
      <c r="I23" s="169">
        <v>203</v>
      </c>
      <c r="J23" s="169"/>
      <c r="K23" s="170">
        <f t="shared" si="0"/>
        <v>209.83333333333334</v>
      </c>
      <c r="L23" s="171">
        <f t="shared" si="1"/>
        <v>1259</v>
      </c>
      <c r="M23" s="1">
        <f t="shared" si="2"/>
        <v>93</v>
      </c>
      <c r="N23" s="13"/>
    </row>
    <row r="24" spans="1:14" ht="17.25" customHeight="1" thickBot="1">
      <c r="A24" s="274" t="s">
        <v>143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6"/>
      <c r="N24" s="13"/>
    </row>
    <row r="25" spans="1:14" ht="13.5" customHeight="1">
      <c r="A25" s="227">
        <v>11</v>
      </c>
      <c r="B25" s="223" t="s">
        <v>97</v>
      </c>
      <c r="C25" s="163" t="s">
        <v>54</v>
      </c>
      <c r="D25" s="164">
        <v>214</v>
      </c>
      <c r="E25" s="164">
        <v>225</v>
      </c>
      <c r="F25" s="164">
        <v>259</v>
      </c>
      <c r="G25" s="164">
        <v>167</v>
      </c>
      <c r="H25" s="164">
        <v>187</v>
      </c>
      <c r="I25" s="164">
        <v>182</v>
      </c>
      <c r="J25" s="164"/>
      <c r="K25" s="165">
        <f>AVERAGE(D25:I25)</f>
        <v>205.66666666666666</v>
      </c>
      <c r="L25" s="166">
        <f>SUM(D25:J25)</f>
        <v>1234</v>
      </c>
      <c r="M25" s="1">
        <f>MAX(D25:I25)-MIN(D25:I25)</f>
        <v>92</v>
      </c>
      <c r="N25" s="13"/>
    </row>
    <row r="26" spans="1:14" ht="13.5" customHeight="1" thickBot="1">
      <c r="A26" s="229">
        <v>12</v>
      </c>
      <c r="B26" s="226" t="s">
        <v>73</v>
      </c>
      <c r="C26" s="168" t="s">
        <v>59</v>
      </c>
      <c r="D26" s="169">
        <v>198</v>
      </c>
      <c r="E26" s="169">
        <v>194</v>
      </c>
      <c r="F26" s="169">
        <v>238</v>
      </c>
      <c r="G26" s="169">
        <v>184</v>
      </c>
      <c r="H26" s="169">
        <v>191</v>
      </c>
      <c r="I26" s="169">
        <v>193</v>
      </c>
      <c r="J26" s="169">
        <v>48</v>
      </c>
      <c r="K26" s="170">
        <f>AVERAGE(D26:I26)</f>
        <v>199.66666666666666</v>
      </c>
      <c r="L26" s="171">
        <f>SUM(D26:J26)</f>
        <v>1246</v>
      </c>
      <c r="M26" s="1">
        <f>MAX(D26:I26)-MIN(D26:I26)</f>
        <v>54</v>
      </c>
      <c r="N26" s="13"/>
    </row>
    <row r="27" spans="1:14" ht="13.5" customHeight="1" thickBot="1">
      <c r="A27" s="274" t="s">
        <v>146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N27" s="13"/>
    </row>
    <row r="28" spans="1:14" ht="13.5" customHeight="1">
      <c r="A28" s="230">
        <v>13</v>
      </c>
      <c r="B28" s="224" t="s">
        <v>55</v>
      </c>
      <c r="C28" s="23" t="s">
        <v>54</v>
      </c>
      <c r="D28" s="12">
        <v>203</v>
      </c>
      <c r="E28" s="12">
        <v>187</v>
      </c>
      <c r="F28" s="12">
        <v>195</v>
      </c>
      <c r="G28" s="12">
        <v>180</v>
      </c>
      <c r="H28" s="12">
        <v>172</v>
      </c>
      <c r="I28" s="12">
        <v>203</v>
      </c>
      <c r="J28" s="12"/>
      <c r="K28" s="134">
        <f>AVERAGE(D28:I28)</f>
        <v>190</v>
      </c>
      <c r="L28" s="167">
        <f>SUM(D28:J28)</f>
        <v>1140</v>
      </c>
      <c r="M28" s="1">
        <f>MAX(D34:I34)-MIN(D34:I34)</f>
        <v>59</v>
      </c>
      <c r="N28" s="13">
        <v>225</v>
      </c>
    </row>
    <row r="29" spans="1:14" ht="13.5" customHeight="1" thickBot="1">
      <c r="A29" s="235">
        <v>14</v>
      </c>
      <c r="B29" s="236" t="s">
        <v>106</v>
      </c>
      <c r="C29" s="37" t="s">
        <v>65</v>
      </c>
      <c r="D29" s="237">
        <v>211</v>
      </c>
      <c r="E29" s="237">
        <v>212</v>
      </c>
      <c r="F29" s="237">
        <v>182</v>
      </c>
      <c r="G29" s="237">
        <v>188</v>
      </c>
      <c r="H29" s="237">
        <v>188</v>
      </c>
      <c r="I29" s="237">
        <v>187</v>
      </c>
      <c r="J29" s="237"/>
      <c r="K29" s="238">
        <f>AVERAGE(D29:I29)</f>
        <v>194.66666666666666</v>
      </c>
      <c r="L29" s="239">
        <f>SUM(D29:J29)</f>
        <v>1168</v>
      </c>
      <c r="M29" s="1">
        <f>MAX(D35:I35)-MIN(D35:I35)</f>
        <v>53</v>
      </c>
      <c r="N29" s="13">
        <v>203</v>
      </c>
    </row>
    <row r="30" spans="1:14" ht="16.5" customHeight="1" thickBot="1">
      <c r="A30" s="274" t="s">
        <v>150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6"/>
      <c r="N30" s="13"/>
    </row>
    <row r="31" spans="1:14" ht="13.5" customHeight="1">
      <c r="A31" s="227">
        <v>15</v>
      </c>
      <c r="B31" s="223" t="s">
        <v>101</v>
      </c>
      <c r="C31" s="163" t="s">
        <v>92</v>
      </c>
      <c r="D31" s="164">
        <v>212</v>
      </c>
      <c r="E31" s="164">
        <v>206</v>
      </c>
      <c r="F31" s="164">
        <v>215</v>
      </c>
      <c r="G31" s="164">
        <v>153</v>
      </c>
      <c r="H31" s="164">
        <v>226</v>
      </c>
      <c r="I31" s="164">
        <v>161</v>
      </c>
      <c r="J31" s="164"/>
      <c r="K31" s="165">
        <f>AVERAGE(D31:I31)</f>
        <v>195.5</v>
      </c>
      <c r="L31" s="166">
        <f>SUM(D31:J31)</f>
        <v>1173</v>
      </c>
      <c r="M31" s="1">
        <f>MAX(D36:I36)-MIN(D36:I36)</f>
        <v>34</v>
      </c>
      <c r="N31" s="13">
        <v>268</v>
      </c>
    </row>
    <row r="32" spans="1:14" ht="13.5" customHeight="1" thickBot="1">
      <c r="A32" s="229">
        <f t="shared" si="3"/>
        <v>16</v>
      </c>
      <c r="B32" s="226" t="s">
        <v>135</v>
      </c>
      <c r="C32" s="168" t="s">
        <v>89</v>
      </c>
      <c r="D32" s="169">
        <v>157</v>
      </c>
      <c r="E32" s="169">
        <v>167</v>
      </c>
      <c r="F32" s="169">
        <v>134</v>
      </c>
      <c r="G32" s="169">
        <v>185</v>
      </c>
      <c r="H32" s="169">
        <v>195</v>
      </c>
      <c r="I32" s="169">
        <v>237</v>
      </c>
      <c r="J32" s="169">
        <v>48</v>
      </c>
      <c r="K32" s="170">
        <f>AVERAGE(D32:I32)</f>
        <v>179.16666666666666</v>
      </c>
      <c r="L32" s="171">
        <f>SUM(D32:J32)</f>
        <v>1123</v>
      </c>
      <c r="M32" s="1">
        <f>MAX(D37:I37)-MIN(D37:I37)</f>
        <v>64</v>
      </c>
      <c r="N32" s="13">
        <v>262</v>
      </c>
    </row>
    <row r="33" spans="1:14" ht="14.25" customHeight="1" thickBot="1">
      <c r="A33" s="277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9"/>
      <c r="N33" s="13"/>
    </row>
    <row r="34" spans="1:14" ht="13.5" customHeight="1">
      <c r="A34" s="230">
        <f>A32+1</f>
        <v>17</v>
      </c>
      <c r="B34" s="225" t="s">
        <v>116</v>
      </c>
      <c r="C34" s="21" t="s">
        <v>137</v>
      </c>
      <c r="D34" s="26">
        <v>205</v>
      </c>
      <c r="E34" s="26">
        <v>201</v>
      </c>
      <c r="F34" s="26">
        <v>226</v>
      </c>
      <c r="G34" s="26">
        <v>209</v>
      </c>
      <c r="H34" s="26">
        <v>167</v>
      </c>
      <c r="I34" s="26">
        <v>224</v>
      </c>
      <c r="J34" s="26"/>
      <c r="K34" s="133">
        <f aca="true" t="shared" si="4" ref="K34:K52">AVERAGE(D34:I34)</f>
        <v>205.33333333333334</v>
      </c>
      <c r="L34" s="206">
        <f aca="true" t="shared" si="5" ref="L34:L52">SUM(D34:J34)</f>
        <v>1232</v>
      </c>
      <c r="M34" s="1">
        <f>MAX(D38:I38)-MIN(D38:I38)</f>
        <v>39</v>
      </c>
      <c r="N34" s="13"/>
    </row>
    <row r="35" spans="1:14" ht="13.5" customHeight="1">
      <c r="A35" s="228">
        <f t="shared" si="3"/>
        <v>18</v>
      </c>
      <c r="B35" s="224" t="s">
        <v>68</v>
      </c>
      <c r="C35" s="23" t="s">
        <v>54</v>
      </c>
      <c r="D35" s="12">
        <v>223</v>
      </c>
      <c r="E35" s="12">
        <v>218</v>
      </c>
      <c r="F35" s="12">
        <v>207</v>
      </c>
      <c r="G35" s="12">
        <v>170</v>
      </c>
      <c r="H35" s="12">
        <v>180</v>
      </c>
      <c r="I35" s="12">
        <v>176</v>
      </c>
      <c r="J35" s="12">
        <v>48</v>
      </c>
      <c r="K35" s="134">
        <f t="shared" si="4"/>
        <v>195.66666666666666</v>
      </c>
      <c r="L35" s="167">
        <f t="shared" si="5"/>
        <v>1222</v>
      </c>
      <c r="M35" s="1">
        <f>MAX(D39:I39)-MIN(D39:I39)</f>
        <v>20</v>
      </c>
      <c r="N35" s="13"/>
    </row>
    <row r="36" spans="1:14" ht="13.5" customHeight="1">
      <c r="A36" s="228">
        <f t="shared" si="3"/>
        <v>19</v>
      </c>
      <c r="B36" s="224" t="s">
        <v>114</v>
      </c>
      <c r="C36" s="23" t="s">
        <v>119</v>
      </c>
      <c r="D36" s="12">
        <v>206</v>
      </c>
      <c r="E36" s="12">
        <v>217</v>
      </c>
      <c r="F36" s="12">
        <v>214</v>
      </c>
      <c r="G36" s="12">
        <v>202</v>
      </c>
      <c r="H36" s="12">
        <v>183</v>
      </c>
      <c r="I36" s="12">
        <v>188</v>
      </c>
      <c r="J36" s="12"/>
      <c r="K36" s="134">
        <f t="shared" si="4"/>
        <v>201.66666666666666</v>
      </c>
      <c r="L36" s="167">
        <f t="shared" si="5"/>
        <v>1210</v>
      </c>
      <c r="M36" s="1">
        <f>MAX(D40:I40)-MIN(D40:I40)</f>
        <v>72</v>
      </c>
      <c r="N36" s="13"/>
    </row>
    <row r="37" spans="1:14" ht="13.5" customHeight="1">
      <c r="A37" s="228">
        <f t="shared" si="3"/>
        <v>20</v>
      </c>
      <c r="B37" s="224" t="s">
        <v>56</v>
      </c>
      <c r="C37" s="23" t="s">
        <v>57</v>
      </c>
      <c r="D37" s="12">
        <v>182</v>
      </c>
      <c r="E37" s="12">
        <v>229</v>
      </c>
      <c r="F37" s="12">
        <v>232</v>
      </c>
      <c r="G37" s="12">
        <v>204</v>
      </c>
      <c r="H37" s="12">
        <v>168</v>
      </c>
      <c r="I37" s="12">
        <v>192</v>
      </c>
      <c r="J37" s="12"/>
      <c r="K37" s="134">
        <f t="shared" si="4"/>
        <v>201.16666666666666</v>
      </c>
      <c r="L37" s="167">
        <f t="shared" si="5"/>
        <v>1207</v>
      </c>
      <c r="M37" s="1">
        <f>MAX(D31:I31)-MIN(D31:I31)</f>
        <v>73</v>
      </c>
      <c r="N37" s="13"/>
    </row>
    <row r="38" spans="1:14" ht="13.5" customHeight="1">
      <c r="A38" s="228">
        <f t="shared" si="3"/>
        <v>21</v>
      </c>
      <c r="B38" s="224" t="s">
        <v>61</v>
      </c>
      <c r="C38" s="23" t="s">
        <v>59</v>
      </c>
      <c r="D38" s="12">
        <v>198</v>
      </c>
      <c r="E38" s="12">
        <v>217</v>
      </c>
      <c r="F38" s="12">
        <v>209</v>
      </c>
      <c r="G38" s="12">
        <v>178</v>
      </c>
      <c r="H38" s="12">
        <v>210</v>
      </c>
      <c r="I38" s="12">
        <v>190</v>
      </c>
      <c r="J38" s="12"/>
      <c r="K38" s="134">
        <f t="shared" si="4"/>
        <v>200.33333333333334</v>
      </c>
      <c r="L38" s="167">
        <f t="shared" si="5"/>
        <v>1202</v>
      </c>
      <c r="M38" s="1">
        <f>MAX(D28:I28)-MIN(D28:I28)</f>
        <v>31</v>
      </c>
      <c r="N38" s="13"/>
    </row>
    <row r="39" spans="1:14" ht="13.5" customHeight="1">
      <c r="A39" s="228">
        <f t="shared" si="3"/>
        <v>22</v>
      </c>
      <c r="B39" s="224" t="s">
        <v>94</v>
      </c>
      <c r="C39" s="23" t="s">
        <v>95</v>
      </c>
      <c r="D39" s="12">
        <v>192</v>
      </c>
      <c r="E39" s="12">
        <v>206</v>
      </c>
      <c r="F39" s="12">
        <v>207</v>
      </c>
      <c r="G39" s="12">
        <v>193</v>
      </c>
      <c r="H39" s="12">
        <v>187</v>
      </c>
      <c r="I39" s="12">
        <v>203</v>
      </c>
      <c r="J39" s="12"/>
      <c r="K39" s="134">
        <f t="shared" si="4"/>
        <v>198</v>
      </c>
      <c r="L39" s="167">
        <f t="shared" si="5"/>
        <v>1188</v>
      </c>
      <c r="M39" s="1">
        <f>MAX(D41:I41)-MIN(D41:I41)</f>
        <v>101</v>
      </c>
      <c r="N39" s="13"/>
    </row>
    <row r="40" spans="1:14" ht="13.5" customHeight="1">
      <c r="A40" s="228">
        <f t="shared" si="3"/>
        <v>23</v>
      </c>
      <c r="B40" s="224" t="s">
        <v>88</v>
      </c>
      <c r="C40" s="23" t="s">
        <v>89</v>
      </c>
      <c r="D40" s="12">
        <v>173</v>
      </c>
      <c r="E40" s="12">
        <v>195</v>
      </c>
      <c r="F40" s="12">
        <v>212</v>
      </c>
      <c r="G40" s="12">
        <v>243</v>
      </c>
      <c r="H40" s="12">
        <v>171</v>
      </c>
      <c r="I40" s="12">
        <v>186</v>
      </c>
      <c r="J40" s="12"/>
      <c r="K40" s="134">
        <f t="shared" si="4"/>
        <v>196.66666666666666</v>
      </c>
      <c r="L40" s="167">
        <f t="shared" si="5"/>
        <v>1180</v>
      </c>
      <c r="M40" s="1">
        <f>MAX(D29:I29)-MIN(D29:I29)</f>
        <v>30</v>
      </c>
      <c r="N40" s="13"/>
    </row>
    <row r="41" spans="1:14" ht="13.5" customHeight="1">
      <c r="A41" s="228">
        <f t="shared" si="3"/>
        <v>24</v>
      </c>
      <c r="B41" s="224" t="s">
        <v>53</v>
      </c>
      <c r="C41" s="23" t="s">
        <v>54</v>
      </c>
      <c r="D41" s="12">
        <v>156</v>
      </c>
      <c r="E41" s="12">
        <v>197</v>
      </c>
      <c r="F41" s="12">
        <v>200</v>
      </c>
      <c r="G41" s="12">
        <v>176</v>
      </c>
      <c r="H41" s="12">
        <v>163</v>
      </c>
      <c r="I41" s="12">
        <v>257</v>
      </c>
      <c r="J41" s="12"/>
      <c r="K41" s="134">
        <f t="shared" si="4"/>
        <v>191.5</v>
      </c>
      <c r="L41" s="167">
        <f t="shared" si="5"/>
        <v>1149</v>
      </c>
      <c r="M41" s="1">
        <f>MAX(D42:I42)-MIN(D42:I42)</f>
        <v>57</v>
      </c>
      <c r="N41" s="13"/>
    </row>
    <row r="42" spans="1:14" ht="13.5" customHeight="1">
      <c r="A42" s="228">
        <f t="shared" si="3"/>
        <v>25</v>
      </c>
      <c r="B42" s="224" t="s">
        <v>72</v>
      </c>
      <c r="C42" s="23" t="s">
        <v>65</v>
      </c>
      <c r="D42" s="12">
        <v>213</v>
      </c>
      <c r="E42" s="12">
        <v>203</v>
      </c>
      <c r="F42" s="12">
        <v>185</v>
      </c>
      <c r="G42" s="12">
        <v>173</v>
      </c>
      <c r="H42" s="12">
        <v>156</v>
      </c>
      <c r="I42" s="12">
        <v>157</v>
      </c>
      <c r="J42" s="12">
        <v>48</v>
      </c>
      <c r="K42" s="134">
        <f t="shared" si="4"/>
        <v>181.16666666666666</v>
      </c>
      <c r="L42" s="167">
        <f t="shared" si="5"/>
        <v>1135</v>
      </c>
      <c r="M42" s="1">
        <f>MAX(D43:I43)-MIN(D43:I43)</f>
        <v>55</v>
      </c>
      <c r="N42" s="13"/>
    </row>
    <row r="43" spans="1:13" ht="12.75">
      <c r="A43" s="228">
        <f t="shared" si="3"/>
        <v>26</v>
      </c>
      <c r="B43" s="224" t="s">
        <v>76</v>
      </c>
      <c r="C43" s="23" t="s">
        <v>59</v>
      </c>
      <c r="D43" s="12">
        <v>187</v>
      </c>
      <c r="E43" s="12">
        <v>160</v>
      </c>
      <c r="F43" s="12">
        <v>180</v>
      </c>
      <c r="G43" s="12">
        <v>213</v>
      </c>
      <c r="H43" s="12">
        <v>158</v>
      </c>
      <c r="I43" s="12">
        <v>185</v>
      </c>
      <c r="J43" s="12">
        <v>48</v>
      </c>
      <c r="K43" s="134">
        <f t="shared" si="4"/>
        <v>180.5</v>
      </c>
      <c r="L43" s="167">
        <f t="shared" si="5"/>
        <v>1131</v>
      </c>
      <c r="M43" s="1">
        <f>MAX(D32:I32)-MIN(D32:I32)</f>
        <v>103</v>
      </c>
    </row>
    <row r="44" spans="1:13" ht="12.75">
      <c r="A44" s="228">
        <f t="shared" si="3"/>
        <v>27</v>
      </c>
      <c r="B44" s="224" t="s">
        <v>110</v>
      </c>
      <c r="C44" s="23" t="s">
        <v>59</v>
      </c>
      <c r="D44" s="12">
        <v>175</v>
      </c>
      <c r="E44" s="12">
        <v>167</v>
      </c>
      <c r="F44" s="12">
        <v>202</v>
      </c>
      <c r="G44" s="12">
        <v>159</v>
      </c>
      <c r="H44" s="12">
        <v>191</v>
      </c>
      <c r="I44" s="12">
        <v>228</v>
      </c>
      <c r="J44" s="12"/>
      <c r="K44" s="134">
        <f t="shared" si="4"/>
        <v>187</v>
      </c>
      <c r="L44" s="167">
        <f t="shared" si="5"/>
        <v>1122</v>
      </c>
      <c r="M44" s="1">
        <f aca="true" t="shared" si="6" ref="M44:M52">MAX(D44:I44)-MIN(D44:I44)</f>
        <v>69</v>
      </c>
    </row>
    <row r="45" spans="1:13" ht="12.75">
      <c r="A45" s="228">
        <f t="shared" si="3"/>
        <v>28</v>
      </c>
      <c r="B45" s="224" t="s">
        <v>96</v>
      </c>
      <c r="C45" s="23" t="s">
        <v>95</v>
      </c>
      <c r="D45" s="12">
        <v>188</v>
      </c>
      <c r="E45" s="12">
        <v>160</v>
      </c>
      <c r="F45" s="12">
        <v>227</v>
      </c>
      <c r="G45" s="12">
        <v>155</v>
      </c>
      <c r="H45" s="12">
        <v>200</v>
      </c>
      <c r="I45" s="12">
        <v>184</v>
      </c>
      <c r="J45" s="12"/>
      <c r="K45" s="134">
        <f t="shared" si="4"/>
        <v>185.66666666666666</v>
      </c>
      <c r="L45" s="167">
        <f t="shared" si="5"/>
        <v>1114</v>
      </c>
      <c r="M45" s="1">
        <f t="shared" si="6"/>
        <v>72</v>
      </c>
    </row>
    <row r="46" spans="1:13" ht="12.75">
      <c r="A46" s="228">
        <f t="shared" si="3"/>
        <v>29</v>
      </c>
      <c r="B46" s="224" t="s">
        <v>90</v>
      </c>
      <c r="C46" s="23" t="s">
        <v>59</v>
      </c>
      <c r="D46" s="12">
        <v>167</v>
      </c>
      <c r="E46" s="12">
        <v>173</v>
      </c>
      <c r="F46" s="12">
        <v>194</v>
      </c>
      <c r="G46" s="12">
        <v>173</v>
      </c>
      <c r="H46" s="12">
        <v>170</v>
      </c>
      <c r="I46" s="12">
        <v>222</v>
      </c>
      <c r="J46" s="12"/>
      <c r="K46" s="134">
        <f t="shared" si="4"/>
        <v>183.16666666666666</v>
      </c>
      <c r="L46" s="167">
        <f t="shared" si="5"/>
        <v>1099</v>
      </c>
      <c r="M46" s="1">
        <f t="shared" si="6"/>
        <v>55</v>
      </c>
    </row>
    <row r="47" spans="1:13" ht="12.75">
      <c r="A47" s="228">
        <f t="shared" si="3"/>
        <v>30</v>
      </c>
      <c r="B47" s="224" t="s">
        <v>105</v>
      </c>
      <c r="C47" s="23" t="s">
        <v>59</v>
      </c>
      <c r="D47" s="12">
        <v>178</v>
      </c>
      <c r="E47" s="12">
        <v>189</v>
      </c>
      <c r="F47" s="12">
        <v>170</v>
      </c>
      <c r="G47" s="12">
        <v>183</v>
      </c>
      <c r="H47" s="12">
        <v>165</v>
      </c>
      <c r="I47" s="12">
        <v>191</v>
      </c>
      <c r="J47" s="12"/>
      <c r="K47" s="134">
        <f t="shared" si="4"/>
        <v>179.33333333333334</v>
      </c>
      <c r="L47" s="167">
        <f t="shared" si="5"/>
        <v>1076</v>
      </c>
      <c r="M47" s="1">
        <f t="shared" si="6"/>
        <v>26</v>
      </c>
    </row>
    <row r="48" spans="1:13" ht="12.75">
      <c r="A48" s="228">
        <f t="shared" si="3"/>
        <v>31</v>
      </c>
      <c r="B48" s="224" t="s">
        <v>108</v>
      </c>
      <c r="C48" s="23" t="s">
        <v>54</v>
      </c>
      <c r="D48" s="12">
        <v>182</v>
      </c>
      <c r="E48" s="12">
        <v>162</v>
      </c>
      <c r="F48" s="12">
        <v>170</v>
      </c>
      <c r="G48" s="12">
        <v>182</v>
      </c>
      <c r="H48" s="12">
        <v>182</v>
      </c>
      <c r="I48" s="12">
        <v>185</v>
      </c>
      <c r="J48" s="12"/>
      <c r="K48" s="134">
        <f t="shared" si="4"/>
        <v>177.16666666666666</v>
      </c>
      <c r="L48" s="167">
        <f t="shared" si="5"/>
        <v>1063</v>
      </c>
      <c r="M48" s="1">
        <f t="shared" si="6"/>
        <v>23</v>
      </c>
    </row>
    <row r="49" spans="1:13" ht="12.75">
      <c r="A49" s="228">
        <f t="shared" si="3"/>
        <v>32</v>
      </c>
      <c r="B49" s="224" t="s">
        <v>115</v>
      </c>
      <c r="C49" s="23" t="s">
        <v>54</v>
      </c>
      <c r="D49" s="12">
        <v>163</v>
      </c>
      <c r="E49" s="12">
        <v>168</v>
      </c>
      <c r="F49" s="12">
        <v>168</v>
      </c>
      <c r="G49" s="12">
        <v>155</v>
      </c>
      <c r="H49" s="12">
        <v>220</v>
      </c>
      <c r="I49" s="12">
        <v>164</v>
      </c>
      <c r="J49" s="12"/>
      <c r="K49" s="134">
        <f t="shared" si="4"/>
        <v>173</v>
      </c>
      <c r="L49" s="167">
        <f t="shared" si="5"/>
        <v>1038</v>
      </c>
      <c r="M49" s="1">
        <f t="shared" si="6"/>
        <v>65</v>
      </c>
    </row>
    <row r="50" spans="1:13" ht="12.75">
      <c r="A50" s="228">
        <f t="shared" si="3"/>
        <v>33</v>
      </c>
      <c r="B50" s="224" t="s">
        <v>60</v>
      </c>
      <c r="C50" s="23" t="s">
        <v>59</v>
      </c>
      <c r="D50" s="12">
        <v>165</v>
      </c>
      <c r="E50" s="12">
        <v>134</v>
      </c>
      <c r="F50" s="12">
        <v>170</v>
      </c>
      <c r="G50" s="12">
        <v>209</v>
      </c>
      <c r="H50" s="12">
        <v>178</v>
      </c>
      <c r="I50" s="12">
        <v>178</v>
      </c>
      <c r="J50" s="12"/>
      <c r="K50" s="134">
        <f t="shared" si="4"/>
        <v>172.33333333333334</v>
      </c>
      <c r="L50" s="167">
        <f t="shared" si="5"/>
        <v>1034</v>
      </c>
      <c r="M50" s="1">
        <f t="shared" si="6"/>
        <v>75</v>
      </c>
    </row>
    <row r="51" spans="1:13" ht="12.75">
      <c r="A51" s="228">
        <f t="shared" si="3"/>
        <v>34</v>
      </c>
      <c r="B51" s="224" t="s">
        <v>111</v>
      </c>
      <c r="C51" s="23" t="s">
        <v>59</v>
      </c>
      <c r="D51" s="12">
        <v>184</v>
      </c>
      <c r="E51" s="12">
        <v>159</v>
      </c>
      <c r="F51" s="12">
        <v>144</v>
      </c>
      <c r="G51" s="12">
        <v>147</v>
      </c>
      <c r="H51" s="12">
        <v>173</v>
      </c>
      <c r="I51" s="12">
        <v>173</v>
      </c>
      <c r="J51" s="12"/>
      <c r="K51" s="134">
        <f t="shared" si="4"/>
        <v>163.33333333333334</v>
      </c>
      <c r="L51" s="167">
        <f t="shared" si="5"/>
        <v>980</v>
      </c>
      <c r="M51" s="1">
        <f t="shared" si="6"/>
        <v>40</v>
      </c>
    </row>
    <row r="52" spans="1:13" ht="13.5" thickBot="1">
      <c r="A52" s="229">
        <f t="shared" si="3"/>
        <v>35</v>
      </c>
      <c r="B52" s="226" t="s">
        <v>141</v>
      </c>
      <c r="C52" s="168" t="s">
        <v>65</v>
      </c>
      <c r="D52" s="169">
        <v>113</v>
      </c>
      <c r="E52" s="169">
        <v>151</v>
      </c>
      <c r="F52" s="169">
        <v>148</v>
      </c>
      <c r="G52" s="169">
        <v>159</v>
      </c>
      <c r="H52" s="169">
        <v>169</v>
      </c>
      <c r="I52" s="169">
        <v>185</v>
      </c>
      <c r="J52" s="169">
        <v>48</v>
      </c>
      <c r="K52" s="170">
        <f t="shared" si="4"/>
        <v>154.16666666666666</v>
      </c>
      <c r="L52" s="171">
        <f t="shared" si="5"/>
        <v>973</v>
      </c>
      <c r="M52" s="1">
        <f t="shared" si="6"/>
        <v>72</v>
      </c>
    </row>
  </sheetData>
  <sheetProtection/>
  <mergeCells count="18">
    <mergeCell ref="A30:L30"/>
    <mergeCell ref="A33:L33"/>
    <mergeCell ref="B11:B13"/>
    <mergeCell ref="C11:C13"/>
    <mergeCell ref="D11:D13"/>
    <mergeCell ref="E11:E13"/>
    <mergeCell ref="F11:F13"/>
    <mergeCell ref="G11:G13"/>
    <mergeCell ref="A24:L24"/>
    <mergeCell ref="A27:L27"/>
    <mergeCell ref="L11:L13"/>
    <mergeCell ref="A7:L7"/>
    <mergeCell ref="A11:A13"/>
    <mergeCell ref="H11:H13"/>
    <mergeCell ref="A6:K6"/>
    <mergeCell ref="I11:I13"/>
    <mergeCell ref="J11:J13"/>
    <mergeCell ref="K11:K13"/>
  </mergeCells>
  <printOptions/>
  <pageMargins left="0.7086614173228347" right="0.7086614173228347" top="0.15748031496062992" bottom="0.15748031496062992" header="0.15748031496062992" footer="0.15748031496062992"/>
  <pageSetup horizontalDpi="300" verticalDpi="300" orientation="landscape" paperSize="9" scale="1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46">
      <selection activeCell="I31" sqref="I30:I31"/>
    </sheetView>
  </sheetViews>
  <sheetFormatPr defaultColWidth="9.00390625" defaultRowHeight="12.75" outlineLevelCol="1"/>
  <cols>
    <col min="1" max="1" width="7.375" style="13" customWidth="1"/>
    <col min="2" max="2" width="24.375" style="1" customWidth="1"/>
    <col min="3" max="3" width="20.625" style="1" bestFit="1" customWidth="1"/>
    <col min="4" max="9" width="7.75390625" style="1" customWidth="1" outlineLevel="1"/>
    <col min="10" max="10" width="7.125" style="13" customWidth="1" outlineLevel="1"/>
    <col min="11" max="11" width="9.00390625" style="13" customWidth="1"/>
    <col min="12" max="12" width="7.625" style="13" customWidth="1"/>
    <col min="13" max="15" width="9.125" style="1" customWidth="1"/>
  </cols>
  <sheetData>
    <row r="1" spans="1:15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2.5">
      <c r="A6" s="259" t="s">
        <v>50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/>
      <c r="M6"/>
      <c r="N6"/>
      <c r="O6"/>
    </row>
    <row r="7" spans="1:15" ht="22.5">
      <c r="A7" s="273" t="s">
        <v>48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O7"/>
    </row>
    <row r="8" spans="1:12" ht="18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</row>
    <row r="9" spans="1:12" ht="15.75">
      <c r="A9" s="251" t="s">
        <v>29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</row>
    <row r="10" spans="4:12" ht="15.75">
      <c r="D10" s="11" t="s">
        <v>30</v>
      </c>
      <c r="E10" s="11"/>
      <c r="F10" s="11"/>
      <c r="G10" s="11"/>
      <c r="H10" s="11"/>
      <c r="I10" s="11"/>
      <c r="J10" s="17"/>
      <c r="K10" s="17"/>
      <c r="L10" s="17"/>
    </row>
    <row r="11" spans="1:15" ht="13.5" thickBot="1">
      <c r="A11" s="14"/>
      <c r="B11" s="4"/>
      <c r="C11" s="4"/>
      <c r="D11" s="4"/>
      <c r="E11" s="4"/>
      <c r="F11" s="4"/>
      <c r="G11" s="4"/>
      <c r="H11" s="4"/>
      <c r="I11" s="4"/>
      <c r="J11" s="14"/>
      <c r="K11" s="14"/>
      <c r="L11" s="14"/>
      <c r="M11" s="4"/>
      <c r="N11" s="4"/>
      <c r="O11" s="4"/>
    </row>
    <row r="12" spans="1:15" ht="12.75">
      <c r="A12" s="294" t="s">
        <v>0</v>
      </c>
      <c r="B12" s="300" t="s">
        <v>1</v>
      </c>
      <c r="C12" s="285" t="s">
        <v>2</v>
      </c>
      <c r="D12" s="285" t="s">
        <v>3</v>
      </c>
      <c r="E12" s="285" t="s">
        <v>4</v>
      </c>
      <c r="F12" s="285" t="s">
        <v>5</v>
      </c>
      <c r="G12" s="285" t="s">
        <v>6</v>
      </c>
      <c r="H12" s="285" t="s">
        <v>7</v>
      </c>
      <c r="I12" s="285" t="s">
        <v>8</v>
      </c>
      <c r="J12" s="291" t="s">
        <v>26</v>
      </c>
      <c r="K12" s="294" t="s">
        <v>27</v>
      </c>
      <c r="L12" s="294" t="s">
        <v>28</v>
      </c>
      <c r="M12" s="5"/>
      <c r="N12" s="5"/>
      <c r="O12" s="5"/>
    </row>
    <row r="13" spans="1:15" ht="12.75">
      <c r="A13" s="295"/>
      <c r="B13" s="301"/>
      <c r="C13" s="286"/>
      <c r="D13" s="286"/>
      <c r="E13" s="286"/>
      <c r="F13" s="286"/>
      <c r="G13" s="286"/>
      <c r="H13" s="286"/>
      <c r="I13" s="286"/>
      <c r="J13" s="292"/>
      <c r="K13" s="295"/>
      <c r="L13" s="295"/>
      <c r="M13" s="5"/>
      <c r="N13" s="5"/>
      <c r="O13" s="5"/>
    </row>
    <row r="14" spans="1:15" ht="13.5" thickBot="1">
      <c r="A14" s="296"/>
      <c r="B14" s="302"/>
      <c r="C14" s="287"/>
      <c r="D14" s="287"/>
      <c r="E14" s="286"/>
      <c r="F14" s="287"/>
      <c r="G14" s="287"/>
      <c r="H14" s="287"/>
      <c r="I14" s="287"/>
      <c r="J14" s="293"/>
      <c r="K14" s="296"/>
      <c r="L14" s="296"/>
      <c r="M14" s="5"/>
      <c r="N14" s="5"/>
      <c r="O14" s="5"/>
    </row>
    <row r="15" spans="1:13" ht="12.75">
      <c r="A15" s="57">
        <v>1</v>
      </c>
      <c r="B15" s="125" t="s">
        <v>66</v>
      </c>
      <c r="C15" s="18" t="s">
        <v>54</v>
      </c>
      <c r="D15" s="127">
        <v>201</v>
      </c>
      <c r="E15" s="29">
        <v>224</v>
      </c>
      <c r="F15" s="59">
        <v>213</v>
      </c>
      <c r="G15" s="29">
        <v>196</v>
      </c>
      <c r="H15" s="59">
        <v>214</v>
      </c>
      <c r="I15" s="29">
        <v>195</v>
      </c>
      <c r="J15" s="60">
        <v>48</v>
      </c>
      <c r="K15" s="61">
        <f aca="true" t="shared" si="0" ref="K15:K22">AVERAGE(D15:I15)</f>
        <v>207.16666666666666</v>
      </c>
      <c r="L15" s="62">
        <f aca="true" t="shared" si="1" ref="L15:L22">SUM(D15:J15)</f>
        <v>1291</v>
      </c>
      <c r="M15" s="1">
        <f aca="true" t="shared" si="2" ref="M15:M22">MAX(D15:I15)-MIN(D15:I15)</f>
        <v>29</v>
      </c>
    </row>
    <row r="16" spans="1:13" ht="12.75">
      <c r="A16" s="63">
        <f>A15+1</f>
        <v>2</v>
      </c>
      <c r="B16" s="120" t="s">
        <v>68</v>
      </c>
      <c r="C16" s="22" t="s">
        <v>54</v>
      </c>
      <c r="D16" s="128">
        <v>166</v>
      </c>
      <c r="E16" s="148">
        <v>218</v>
      </c>
      <c r="F16" s="30">
        <v>207</v>
      </c>
      <c r="G16" s="33">
        <v>170</v>
      </c>
      <c r="H16" s="30">
        <v>180</v>
      </c>
      <c r="I16" s="33">
        <v>176</v>
      </c>
      <c r="J16" s="64">
        <v>48</v>
      </c>
      <c r="K16" s="65">
        <f t="shared" si="0"/>
        <v>186.16666666666666</v>
      </c>
      <c r="L16" s="66">
        <f t="shared" si="1"/>
        <v>1165</v>
      </c>
      <c r="M16" s="1">
        <f t="shared" si="2"/>
        <v>52</v>
      </c>
    </row>
    <row r="17" spans="1:13" ht="12.75">
      <c r="A17" s="63">
        <f aca="true" t="shared" si="3" ref="A17:A22">A16+1</f>
        <v>3</v>
      </c>
      <c r="B17" s="120" t="s">
        <v>64</v>
      </c>
      <c r="C17" s="22" t="s">
        <v>65</v>
      </c>
      <c r="D17" s="129">
        <v>181</v>
      </c>
      <c r="E17" s="31">
        <v>183</v>
      </c>
      <c r="F17" s="32">
        <v>219</v>
      </c>
      <c r="G17" s="31">
        <v>171</v>
      </c>
      <c r="H17" s="32">
        <v>153</v>
      </c>
      <c r="I17" s="31">
        <v>234</v>
      </c>
      <c r="J17" s="64"/>
      <c r="K17" s="65">
        <f t="shared" si="0"/>
        <v>190.16666666666666</v>
      </c>
      <c r="L17" s="66">
        <f t="shared" si="1"/>
        <v>1141</v>
      </c>
      <c r="M17" s="1">
        <f t="shared" si="2"/>
        <v>81</v>
      </c>
    </row>
    <row r="18" spans="1:13" ht="12.75">
      <c r="A18" s="63">
        <f t="shared" si="3"/>
        <v>4</v>
      </c>
      <c r="B18" s="121" t="s">
        <v>61</v>
      </c>
      <c r="C18" s="22" t="s">
        <v>59</v>
      </c>
      <c r="D18" s="98">
        <v>207</v>
      </c>
      <c r="E18" s="31">
        <v>151</v>
      </c>
      <c r="F18" s="32">
        <v>201</v>
      </c>
      <c r="G18" s="31">
        <v>172</v>
      </c>
      <c r="H18" s="32">
        <v>177</v>
      </c>
      <c r="I18" s="31">
        <v>197</v>
      </c>
      <c r="J18" s="64"/>
      <c r="K18" s="65">
        <f t="shared" si="0"/>
        <v>184.16666666666666</v>
      </c>
      <c r="L18" s="66">
        <f t="shared" si="1"/>
        <v>1105</v>
      </c>
      <c r="M18" s="1">
        <f t="shared" si="2"/>
        <v>56</v>
      </c>
    </row>
    <row r="19" spans="1:13" ht="12.75">
      <c r="A19" s="63">
        <f t="shared" si="3"/>
        <v>5</v>
      </c>
      <c r="B19" s="54" t="s">
        <v>69</v>
      </c>
      <c r="C19" s="22" t="s">
        <v>65</v>
      </c>
      <c r="D19" s="128">
        <v>123</v>
      </c>
      <c r="E19" s="31">
        <v>220</v>
      </c>
      <c r="F19" s="30">
        <v>135</v>
      </c>
      <c r="G19" s="33">
        <v>182</v>
      </c>
      <c r="H19" s="30">
        <v>166</v>
      </c>
      <c r="I19" s="33">
        <v>160</v>
      </c>
      <c r="J19" s="64">
        <v>48</v>
      </c>
      <c r="K19" s="65">
        <f t="shared" si="0"/>
        <v>164.33333333333334</v>
      </c>
      <c r="L19" s="66">
        <f t="shared" si="1"/>
        <v>1034</v>
      </c>
      <c r="M19" s="1">
        <f t="shared" si="2"/>
        <v>97</v>
      </c>
    </row>
    <row r="20" spans="1:13" ht="12.75">
      <c r="A20" s="63">
        <f t="shared" si="3"/>
        <v>6</v>
      </c>
      <c r="B20" s="22" t="s">
        <v>56</v>
      </c>
      <c r="C20" s="19" t="s">
        <v>57</v>
      </c>
      <c r="D20" s="98">
        <v>165</v>
      </c>
      <c r="E20" s="31">
        <v>177</v>
      </c>
      <c r="F20" s="32">
        <v>189</v>
      </c>
      <c r="G20" s="31">
        <v>172</v>
      </c>
      <c r="H20" s="32">
        <v>145</v>
      </c>
      <c r="I20" s="31">
        <v>164</v>
      </c>
      <c r="J20" s="64"/>
      <c r="K20" s="65">
        <f t="shared" si="0"/>
        <v>168.66666666666666</v>
      </c>
      <c r="L20" s="66">
        <f t="shared" si="1"/>
        <v>1012</v>
      </c>
      <c r="M20" s="1">
        <f t="shared" si="2"/>
        <v>44</v>
      </c>
    </row>
    <row r="21" spans="1:13" ht="12.75">
      <c r="A21" s="63">
        <f t="shared" si="3"/>
        <v>7</v>
      </c>
      <c r="B21" s="22" t="s">
        <v>60</v>
      </c>
      <c r="C21" s="19" t="s">
        <v>59</v>
      </c>
      <c r="D21" s="128">
        <v>158</v>
      </c>
      <c r="E21" s="31">
        <v>104</v>
      </c>
      <c r="F21" s="30">
        <v>164</v>
      </c>
      <c r="G21" s="33">
        <v>193</v>
      </c>
      <c r="H21" s="30">
        <v>166</v>
      </c>
      <c r="I21" s="33">
        <v>189</v>
      </c>
      <c r="J21" s="64"/>
      <c r="K21" s="65">
        <f t="shared" si="0"/>
        <v>162.33333333333334</v>
      </c>
      <c r="L21" s="66">
        <f t="shared" si="1"/>
        <v>974</v>
      </c>
      <c r="M21" s="1">
        <f t="shared" si="2"/>
        <v>89</v>
      </c>
    </row>
    <row r="22" spans="1:13" ht="13.5" thickBot="1">
      <c r="A22" s="68">
        <f t="shared" si="3"/>
        <v>8</v>
      </c>
      <c r="B22" s="69" t="s">
        <v>53</v>
      </c>
      <c r="C22" s="70" t="s">
        <v>54</v>
      </c>
      <c r="D22" s="130">
        <v>116</v>
      </c>
      <c r="E22" s="71">
        <v>167</v>
      </c>
      <c r="F22" s="123">
        <v>177</v>
      </c>
      <c r="G22" s="122">
        <v>152</v>
      </c>
      <c r="H22" s="123">
        <v>170</v>
      </c>
      <c r="I22" s="122">
        <v>165</v>
      </c>
      <c r="J22" s="124"/>
      <c r="K22" s="73">
        <f t="shared" si="0"/>
        <v>157.83333333333334</v>
      </c>
      <c r="L22" s="74">
        <f t="shared" si="1"/>
        <v>947</v>
      </c>
      <c r="M22" s="1">
        <f t="shared" si="2"/>
        <v>61</v>
      </c>
    </row>
    <row r="23" spans="1:12" ht="12.75">
      <c r="A23" s="91"/>
      <c r="B23" s="55"/>
      <c r="C23" s="55"/>
      <c r="D23" s="76"/>
      <c r="E23" s="76"/>
      <c r="F23" s="76"/>
      <c r="G23" s="76"/>
      <c r="H23" s="76"/>
      <c r="I23" s="76"/>
      <c r="J23" s="76"/>
      <c r="K23" s="92"/>
      <c r="L23" s="76"/>
    </row>
    <row r="24" spans="4:12" ht="15.75">
      <c r="D24" s="11" t="s">
        <v>31</v>
      </c>
      <c r="E24" s="11"/>
      <c r="F24" s="11"/>
      <c r="G24" s="11"/>
      <c r="H24" s="11"/>
      <c r="I24" s="11"/>
      <c r="J24" s="17"/>
      <c r="K24" s="17"/>
      <c r="L24" s="17"/>
    </row>
    <row r="25" spans="1:12" ht="13.5" thickBot="1">
      <c r="A25" s="14"/>
      <c r="B25" s="4"/>
      <c r="C25" s="4"/>
      <c r="D25" s="4"/>
      <c r="E25" s="4"/>
      <c r="F25" s="4"/>
      <c r="G25" s="4"/>
      <c r="H25" s="4"/>
      <c r="I25" s="4"/>
      <c r="J25" s="14"/>
      <c r="K25" s="14"/>
      <c r="L25" s="14"/>
    </row>
    <row r="26" spans="1:15" ht="12.75">
      <c r="A26" s="294" t="s">
        <v>0</v>
      </c>
      <c r="B26" s="297" t="s">
        <v>1</v>
      </c>
      <c r="C26" s="288" t="s">
        <v>2</v>
      </c>
      <c r="D26" s="285" t="s">
        <v>3</v>
      </c>
      <c r="E26" s="300" t="s">
        <v>4</v>
      </c>
      <c r="F26" s="285" t="s">
        <v>5</v>
      </c>
      <c r="G26" s="300" t="s">
        <v>6</v>
      </c>
      <c r="H26" s="285" t="s">
        <v>7</v>
      </c>
      <c r="I26" s="300" t="s">
        <v>8</v>
      </c>
      <c r="J26" s="291" t="s">
        <v>26</v>
      </c>
      <c r="K26" s="294" t="s">
        <v>27</v>
      </c>
      <c r="L26" s="294" t="s">
        <v>28</v>
      </c>
      <c r="M26" s="5"/>
      <c r="N26" s="5"/>
      <c r="O26" s="5"/>
    </row>
    <row r="27" spans="1:15" ht="12.75">
      <c r="A27" s="295"/>
      <c r="B27" s="298"/>
      <c r="C27" s="289"/>
      <c r="D27" s="286"/>
      <c r="E27" s="301"/>
      <c r="F27" s="286"/>
      <c r="G27" s="301"/>
      <c r="H27" s="286"/>
      <c r="I27" s="301"/>
      <c r="J27" s="292"/>
      <c r="K27" s="295"/>
      <c r="L27" s="295"/>
      <c r="M27" s="5"/>
      <c r="N27" s="5"/>
      <c r="O27" s="5"/>
    </row>
    <row r="28" spans="1:15" ht="13.5" thickBot="1">
      <c r="A28" s="296"/>
      <c r="B28" s="299"/>
      <c r="C28" s="290"/>
      <c r="D28" s="287"/>
      <c r="E28" s="302"/>
      <c r="F28" s="287"/>
      <c r="G28" s="302"/>
      <c r="H28" s="287"/>
      <c r="I28" s="302"/>
      <c r="J28" s="293"/>
      <c r="K28" s="296"/>
      <c r="L28" s="296"/>
      <c r="M28" s="5"/>
      <c r="N28" s="5"/>
      <c r="O28" s="5"/>
    </row>
    <row r="29" spans="1:13" ht="12.75">
      <c r="A29" s="57">
        <v>1</v>
      </c>
      <c r="B29" s="18" t="s">
        <v>64</v>
      </c>
      <c r="C29" s="58" t="s">
        <v>65</v>
      </c>
      <c r="D29" s="31">
        <v>219</v>
      </c>
      <c r="E29" s="149">
        <v>196</v>
      </c>
      <c r="F29" s="31">
        <v>236</v>
      </c>
      <c r="G29" s="32">
        <v>189</v>
      </c>
      <c r="H29" s="31">
        <v>209</v>
      </c>
      <c r="I29" s="32">
        <v>202</v>
      </c>
      <c r="J29" s="29"/>
      <c r="K29" s="79">
        <f aca="true" t="shared" si="4" ref="K29:K40">AVERAGE(D29:I29)</f>
        <v>208.5</v>
      </c>
      <c r="L29" s="80">
        <f aca="true" t="shared" si="5" ref="L29:L40">SUM(D29:J29)</f>
        <v>1251</v>
      </c>
      <c r="M29" s="1">
        <f aca="true" t="shared" si="6" ref="M29:M40">MAX(D29:I29)-MIN(D29:I29)</f>
        <v>47</v>
      </c>
    </row>
    <row r="30" spans="1:13" ht="12.75">
      <c r="A30" s="81">
        <v>2</v>
      </c>
      <c r="B30" s="22" t="s">
        <v>97</v>
      </c>
      <c r="C30" s="19" t="s">
        <v>54</v>
      </c>
      <c r="D30" s="33">
        <v>214</v>
      </c>
      <c r="E30" s="150">
        <v>225</v>
      </c>
      <c r="F30" s="33">
        <v>259</v>
      </c>
      <c r="G30" s="30">
        <v>167</v>
      </c>
      <c r="H30" s="33">
        <v>187</v>
      </c>
      <c r="I30" s="30">
        <v>165</v>
      </c>
      <c r="J30" s="31"/>
      <c r="K30" s="35">
        <f t="shared" si="4"/>
        <v>202.83333333333334</v>
      </c>
      <c r="L30" s="82">
        <f t="shared" si="5"/>
        <v>1217</v>
      </c>
      <c r="M30" s="1">
        <f t="shared" si="6"/>
        <v>94</v>
      </c>
    </row>
    <row r="31" spans="1:13" ht="12.75">
      <c r="A31" s="81">
        <v>3</v>
      </c>
      <c r="B31" s="22" t="s">
        <v>74</v>
      </c>
      <c r="C31" s="19" t="s">
        <v>65</v>
      </c>
      <c r="D31" s="31">
        <v>170</v>
      </c>
      <c r="E31" s="32">
        <v>211</v>
      </c>
      <c r="F31" s="148">
        <v>192</v>
      </c>
      <c r="G31" s="32">
        <v>173</v>
      </c>
      <c r="H31" s="31">
        <v>203</v>
      </c>
      <c r="I31" s="32">
        <v>211</v>
      </c>
      <c r="J31" s="31">
        <v>48</v>
      </c>
      <c r="K31" s="83">
        <f t="shared" si="4"/>
        <v>193.33333333333334</v>
      </c>
      <c r="L31" s="82">
        <f t="shared" si="5"/>
        <v>1208</v>
      </c>
      <c r="M31" s="1">
        <f t="shared" si="6"/>
        <v>41</v>
      </c>
    </row>
    <row r="32" spans="1:13" ht="12.75">
      <c r="A32" s="63">
        <v>4</v>
      </c>
      <c r="B32" s="22" t="s">
        <v>73</v>
      </c>
      <c r="C32" s="19" t="s">
        <v>59</v>
      </c>
      <c r="D32" s="31">
        <v>178</v>
      </c>
      <c r="E32" s="32">
        <v>203</v>
      </c>
      <c r="F32" s="31">
        <v>171</v>
      </c>
      <c r="G32" s="32">
        <v>203</v>
      </c>
      <c r="H32" s="31">
        <v>174</v>
      </c>
      <c r="I32" s="32">
        <v>180</v>
      </c>
      <c r="J32" s="31">
        <v>48</v>
      </c>
      <c r="K32" s="83">
        <f t="shared" si="4"/>
        <v>184.83333333333334</v>
      </c>
      <c r="L32" s="82">
        <f t="shared" si="5"/>
        <v>1157</v>
      </c>
      <c r="M32" s="1">
        <f t="shared" si="6"/>
        <v>32</v>
      </c>
    </row>
    <row r="33" spans="1:13" ht="12.75">
      <c r="A33" s="81">
        <v>5</v>
      </c>
      <c r="B33" s="22" t="s">
        <v>101</v>
      </c>
      <c r="C33" s="19" t="s">
        <v>92</v>
      </c>
      <c r="D33" s="31">
        <v>165</v>
      </c>
      <c r="E33" s="32">
        <v>135</v>
      </c>
      <c r="F33" s="31">
        <v>190</v>
      </c>
      <c r="G33" s="32">
        <v>157</v>
      </c>
      <c r="H33" s="31">
        <v>202</v>
      </c>
      <c r="I33" s="32">
        <v>216</v>
      </c>
      <c r="J33" s="31"/>
      <c r="K33" s="83">
        <f t="shared" si="4"/>
        <v>177.5</v>
      </c>
      <c r="L33" s="82">
        <f t="shared" si="5"/>
        <v>1065</v>
      </c>
      <c r="M33" s="1">
        <f t="shared" si="6"/>
        <v>81</v>
      </c>
    </row>
    <row r="34" spans="1:13" ht="12.75">
      <c r="A34" s="81">
        <v>6</v>
      </c>
      <c r="B34" s="84" t="s">
        <v>108</v>
      </c>
      <c r="C34" s="85" t="s">
        <v>54</v>
      </c>
      <c r="D34" s="31">
        <v>182</v>
      </c>
      <c r="E34" s="32">
        <v>162</v>
      </c>
      <c r="F34" s="31">
        <v>170</v>
      </c>
      <c r="G34" s="32">
        <v>182</v>
      </c>
      <c r="H34" s="31">
        <v>182</v>
      </c>
      <c r="I34" s="32">
        <v>185</v>
      </c>
      <c r="J34" s="86"/>
      <c r="K34" s="83">
        <f t="shared" si="4"/>
        <v>177.16666666666666</v>
      </c>
      <c r="L34" s="82">
        <f t="shared" si="5"/>
        <v>1063</v>
      </c>
      <c r="M34" s="1">
        <f t="shared" si="6"/>
        <v>23</v>
      </c>
    </row>
    <row r="35" spans="1:13" ht="12.75">
      <c r="A35" s="63">
        <v>7</v>
      </c>
      <c r="B35" s="22" t="s">
        <v>96</v>
      </c>
      <c r="C35" s="19" t="s">
        <v>95</v>
      </c>
      <c r="D35" s="31">
        <v>195</v>
      </c>
      <c r="E35" s="32">
        <v>166</v>
      </c>
      <c r="F35" s="31">
        <v>167</v>
      </c>
      <c r="G35" s="32">
        <v>148</v>
      </c>
      <c r="H35" s="31">
        <v>181</v>
      </c>
      <c r="I35" s="32">
        <v>190</v>
      </c>
      <c r="J35" s="31"/>
      <c r="K35" s="83">
        <f t="shared" si="4"/>
        <v>174.5</v>
      </c>
      <c r="L35" s="82">
        <f t="shared" si="5"/>
        <v>1047</v>
      </c>
      <c r="M35" s="1">
        <f t="shared" si="6"/>
        <v>47</v>
      </c>
    </row>
    <row r="36" spans="1:13" ht="12.75">
      <c r="A36" s="63">
        <f>A35+1</f>
        <v>8</v>
      </c>
      <c r="B36" s="22" t="s">
        <v>94</v>
      </c>
      <c r="C36" s="19" t="s">
        <v>95</v>
      </c>
      <c r="D36" s="31">
        <v>145</v>
      </c>
      <c r="E36" s="32">
        <v>190</v>
      </c>
      <c r="F36" s="31">
        <v>160</v>
      </c>
      <c r="G36" s="32">
        <v>194</v>
      </c>
      <c r="H36" s="31">
        <v>170</v>
      </c>
      <c r="I36" s="32">
        <v>187</v>
      </c>
      <c r="J36" s="31"/>
      <c r="K36" s="83">
        <f t="shared" si="4"/>
        <v>174.33333333333334</v>
      </c>
      <c r="L36" s="82">
        <f t="shared" si="5"/>
        <v>1046</v>
      </c>
      <c r="M36" s="1">
        <f t="shared" si="6"/>
        <v>49</v>
      </c>
    </row>
    <row r="37" spans="1:13" ht="12.75">
      <c r="A37" s="63">
        <f>A36+1</f>
        <v>9</v>
      </c>
      <c r="B37" s="22" t="s">
        <v>56</v>
      </c>
      <c r="C37" s="19" t="s">
        <v>57</v>
      </c>
      <c r="D37" s="31">
        <v>176</v>
      </c>
      <c r="E37" s="32">
        <v>185</v>
      </c>
      <c r="F37" s="31">
        <v>190</v>
      </c>
      <c r="G37" s="32">
        <v>184</v>
      </c>
      <c r="H37" s="31">
        <v>148</v>
      </c>
      <c r="I37" s="32">
        <v>161</v>
      </c>
      <c r="J37" s="31"/>
      <c r="K37" s="83">
        <f t="shared" si="4"/>
        <v>174</v>
      </c>
      <c r="L37" s="82">
        <f t="shared" si="5"/>
        <v>1044</v>
      </c>
      <c r="M37" s="1">
        <f t="shared" si="6"/>
        <v>42</v>
      </c>
    </row>
    <row r="38" spans="1:13" ht="12.75">
      <c r="A38" s="63">
        <f>A37+1</f>
        <v>10</v>
      </c>
      <c r="B38" s="22" t="s">
        <v>90</v>
      </c>
      <c r="C38" s="19" t="s">
        <v>59</v>
      </c>
      <c r="D38" s="31">
        <v>163</v>
      </c>
      <c r="E38" s="32">
        <v>182</v>
      </c>
      <c r="F38" s="31">
        <v>145</v>
      </c>
      <c r="G38" s="32">
        <v>191</v>
      </c>
      <c r="H38" s="31">
        <v>173</v>
      </c>
      <c r="I38" s="32">
        <v>165</v>
      </c>
      <c r="J38" s="31"/>
      <c r="K38" s="83">
        <f t="shared" si="4"/>
        <v>169.83333333333334</v>
      </c>
      <c r="L38" s="82">
        <f t="shared" si="5"/>
        <v>1019</v>
      </c>
      <c r="M38" s="1">
        <f t="shared" si="6"/>
        <v>46</v>
      </c>
    </row>
    <row r="39" spans="1:13" ht="12.75">
      <c r="A39" s="63">
        <f>A38+1</f>
        <v>11</v>
      </c>
      <c r="B39" s="22" t="s">
        <v>88</v>
      </c>
      <c r="C39" s="19" t="s">
        <v>89</v>
      </c>
      <c r="D39" s="31">
        <v>171</v>
      </c>
      <c r="E39" s="32">
        <v>140</v>
      </c>
      <c r="F39" s="31">
        <v>152</v>
      </c>
      <c r="G39" s="32">
        <v>191</v>
      </c>
      <c r="H39" s="31">
        <v>132</v>
      </c>
      <c r="I39" s="32">
        <v>195</v>
      </c>
      <c r="J39" s="31"/>
      <c r="K39" s="83">
        <f t="shared" si="4"/>
        <v>163.5</v>
      </c>
      <c r="L39" s="82">
        <f t="shared" si="5"/>
        <v>981</v>
      </c>
      <c r="M39" s="1">
        <f t="shared" si="6"/>
        <v>63</v>
      </c>
    </row>
    <row r="40" spans="1:13" ht="13.5" thickBot="1">
      <c r="A40" s="68">
        <f>A39+1</f>
        <v>12</v>
      </c>
      <c r="B40" s="135" t="s">
        <v>53</v>
      </c>
      <c r="C40" s="70" t="s">
        <v>54</v>
      </c>
      <c r="D40" s="122">
        <v>165</v>
      </c>
      <c r="E40" s="123">
        <v>137</v>
      </c>
      <c r="F40" s="122">
        <v>177</v>
      </c>
      <c r="G40" s="123">
        <v>174</v>
      </c>
      <c r="H40" s="122">
        <v>177</v>
      </c>
      <c r="I40" s="136">
        <v>134</v>
      </c>
      <c r="J40" s="122"/>
      <c r="K40" s="137">
        <f t="shared" si="4"/>
        <v>160.66666666666666</v>
      </c>
      <c r="L40" s="138">
        <f t="shared" si="5"/>
        <v>964</v>
      </c>
      <c r="M40" s="1">
        <f t="shared" si="6"/>
        <v>43</v>
      </c>
    </row>
    <row r="41" spans="1:12" ht="12.75">
      <c r="A41" s="91"/>
      <c r="B41" s="55"/>
      <c r="C41" s="55"/>
      <c r="D41" s="76"/>
      <c r="E41" s="76"/>
      <c r="F41" s="76"/>
      <c r="G41" s="76"/>
      <c r="H41" s="76"/>
      <c r="I41" s="76"/>
      <c r="J41" s="76"/>
      <c r="K41" s="92"/>
      <c r="L41" s="76"/>
    </row>
    <row r="42" spans="1:12" ht="15.75">
      <c r="A42" s="91"/>
      <c r="B42" s="55"/>
      <c r="D42" s="11" t="s">
        <v>32</v>
      </c>
      <c r="E42" s="76"/>
      <c r="F42" s="76"/>
      <c r="G42" s="76"/>
      <c r="H42" s="76"/>
      <c r="I42" s="76"/>
      <c r="J42" s="76"/>
      <c r="K42" s="92"/>
      <c r="L42" s="76"/>
    </row>
    <row r="43" spans="1:12" ht="13.5" thickBot="1">
      <c r="A43" s="14"/>
      <c r="B43" s="4"/>
      <c r="C43" s="4"/>
      <c r="D43" s="4"/>
      <c r="E43" s="4"/>
      <c r="F43" s="4"/>
      <c r="G43" s="4"/>
      <c r="H43" s="4"/>
      <c r="I43" s="4"/>
      <c r="J43" s="14"/>
      <c r="K43" s="14"/>
      <c r="L43" s="14"/>
    </row>
    <row r="44" spans="1:15" ht="12.75">
      <c r="A44" s="294" t="s">
        <v>0</v>
      </c>
      <c r="B44" s="297" t="s">
        <v>1</v>
      </c>
      <c r="C44" s="285" t="s">
        <v>2</v>
      </c>
      <c r="D44" s="285" t="s">
        <v>3</v>
      </c>
      <c r="E44" s="285" t="s">
        <v>4</v>
      </c>
      <c r="F44" s="285" t="s">
        <v>5</v>
      </c>
      <c r="G44" s="285" t="s">
        <v>6</v>
      </c>
      <c r="H44" s="285" t="s">
        <v>7</v>
      </c>
      <c r="I44" s="285" t="s">
        <v>8</v>
      </c>
      <c r="J44" s="291" t="s">
        <v>26</v>
      </c>
      <c r="K44" s="294" t="s">
        <v>27</v>
      </c>
      <c r="L44" s="294" t="s">
        <v>28</v>
      </c>
      <c r="M44" s="5"/>
      <c r="N44" s="5"/>
      <c r="O44" s="5"/>
    </row>
    <row r="45" spans="1:15" ht="12.75">
      <c r="A45" s="295"/>
      <c r="B45" s="298"/>
      <c r="C45" s="286"/>
      <c r="D45" s="286"/>
      <c r="E45" s="286"/>
      <c r="F45" s="286"/>
      <c r="G45" s="286"/>
      <c r="H45" s="286"/>
      <c r="I45" s="286"/>
      <c r="J45" s="292"/>
      <c r="K45" s="295"/>
      <c r="L45" s="295"/>
      <c r="M45" s="5"/>
      <c r="N45" s="5"/>
      <c r="O45" s="5"/>
    </row>
    <row r="46" spans="1:15" ht="13.5" thickBot="1">
      <c r="A46" s="296"/>
      <c r="B46" s="299"/>
      <c r="C46" s="287"/>
      <c r="D46" s="287"/>
      <c r="E46" s="287"/>
      <c r="F46" s="287"/>
      <c r="G46" s="287"/>
      <c r="H46" s="287"/>
      <c r="I46" s="287"/>
      <c r="J46" s="293"/>
      <c r="K46" s="296"/>
      <c r="L46" s="296"/>
      <c r="M46" s="5"/>
      <c r="N46" s="5"/>
      <c r="O46" s="5"/>
    </row>
    <row r="47" spans="1:13" ht="12.75">
      <c r="A47" s="57">
        <v>1</v>
      </c>
      <c r="B47" s="18" t="s">
        <v>61</v>
      </c>
      <c r="C47" s="58" t="s">
        <v>59</v>
      </c>
      <c r="D47" s="29">
        <v>198</v>
      </c>
      <c r="E47" s="59">
        <v>217</v>
      </c>
      <c r="F47" s="29">
        <v>209</v>
      </c>
      <c r="G47" s="151">
        <v>178</v>
      </c>
      <c r="H47" s="29">
        <v>210</v>
      </c>
      <c r="I47" s="59">
        <v>190</v>
      </c>
      <c r="J47" s="29"/>
      <c r="K47" s="79">
        <f aca="true" t="shared" si="7" ref="K47:K64">AVERAGE(D47:I47)</f>
        <v>200.33333333333334</v>
      </c>
      <c r="L47" s="80">
        <f aca="true" t="shared" si="8" ref="L47:L64">SUM(D47:J47)</f>
        <v>1202</v>
      </c>
      <c r="M47" s="1">
        <f aca="true" t="shared" si="9" ref="M47:M64">MAX(D47:I47)-MIN(D47:I47)</f>
        <v>39</v>
      </c>
    </row>
    <row r="48" spans="1:13" ht="12.75">
      <c r="A48" s="81">
        <v>2</v>
      </c>
      <c r="B48" s="22" t="s">
        <v>114</v>
      </c>
      <c r="C48" s="19" t="s">
        <v>119</v>
      </c>
      <c r="D48" s="31">
        <v>206</v>
      </c>
      <c r="E48" s="149">
        <v>217</v>
      </c>
      <c r="F48" s="31">
        <v>214</v>
      </c>
      <c r="G48" s="32">
        <v>202</v>
      </c>
      <c r="H48" s="31">
        <v>169</v>
      </c>
      <c r="I48" s="32">
        <v>188</v>
      </c>
      <c r="J48" s="31"/>
      <c r="K48" s="35">
        <f t="shared" si="7"/>
        <v>199.33333333333334</v>
      </c>
      <c r="L48" s="82">
        <f t="shared" si="8"/>
        <v>1196</v>
      </c>
      <c r="M48" s="1">
        <f t="shared" si="9"/>
        <v>48</v>
      </c>
    </row>
    <row r="49" spans="1:13" ht="12.75">
      <c r="A49" s="81">
        <v>3</v>
      </c>
      <c r="B49" s="22" t="s">
        <v>118</v>
      </c>
      <c r="C49" s="19" t="s">
        <v>120</v>
      </c>
      <c r="D49" s="148">
        <v>196</v>
      </c>
      <c r="E49" s="32">
        <v>183</v>
      </c>
      <c r="F49" s="31">
        <v>204</v>
      </c>
      <c r="G49" s="32">
        <v>210</v>
      </c>
      <c r="H49" s="31">
        <v>200</v>
      </c>
      <c r="I49" s="32">
        <v>188</v>
      </c>
      <c r="J49" s="31"/>
      <c r="K49" s="83">
        <f t="shared" si="7"/>
        <v>196.83333333333334</v>
      </c>
      <c r="L49" s="82">
        <f t="shared" si="8"/>
        <v>1181</v>
      </c>
      <c r="M49" s="1">
        <f t="shared" si="9"/>
        <v>27</v>
      </c>
    </row>
    <row r="50" spans="1:13" ht="12.75">
      <c r="A50" s="63">
        <v>4</v>
      </c>
      <c r="B50" s="22" t="s">
        <v>56</v>
      </c>
      <c r="C50" s="19" t="s">
        <v>57</v>
      </c>
      <c r="D50" s="31">
        <v>156</v>
      </c>
      <c r="E50" s="32">
        <v>229</v>
      </c>
      <c r="F50" s="31">
        <v>232</v>
      </c>
      <c r="G50" s="32">
        <v>204</v>
      </c>
      <c r="H50" s="31">
        <v>168</v>
      </c>
      <c r="I50" s="32">
        <v>192</v>
      </c>
      <c r="J50" s="31"/>
      <c r="K50" s="83">
        <f t="shared" si="7"/>
        <v>196.83333333333334</v>
      </c>
      <c r="L50" s="82">
        <f t="shared" si="8"/>
        <v>1181</v>
      </c>
      <c r="M50" s="1">
        <f t="shared" si="9"/>
        <v>76</v>
      </c>
    </row>
    <row r="51" spans="1:13" ht="12.75">
      <c r="A51" s="81">
        <v>5</v>
      </c>
      <c r="B51" s="84" t="s">
        <v>88</v>
      </c>
      <c r="C51" s="85" t="s">
        <v>89</v>
      </c>
      <c r="D51" s="86">
        <v>173</v>
      </c>
      <c r="E51" s="87">
        <v>195</v>
      </c>
      <c r="F51" s="86">
        <v>212</v>
      </c>
      <c r="G51" s="87">
        <v>243</v>
      </c>
      <c r="H51" s="86">
        <v>171</v>
      </c>
      <c r="I51" s="87">
        <v>186</v>
      </c>
      <c r="J51" s="86"/>
      <c r="K51" s="83">
        <f t="shared" si="7"/>
        <v>196.66666666666666</v>
      </c>
      <c r="L51" s="82">
        <f t="shared" si="8"/>
        <v>1180</v>
      </c>
      <c r="M51" s="1">
        <f t="shared" si="9"/>
        <v>72</v>
      </c>
    </row>
    <row r="52" spans="1:13" ht="12.75">
      <c r="A52" s="81">
        <v>6</v>
      </c>
      <c r="B52" s="22" t="s">
        <v>94</v>
      </c>
      <c r="C52" s="19" t="s">
        <v>95</v>
      </c>
      <c r="D52" s="31">
        <v>192</v>
      </c>
      <c r="E52" s="149">
        <v>206</v>
      </c>
      <c r="F52" s="31">
        <v>207</v>
      </c>
      <c r="G52" s="32">
        <v>193</v>
      </c>
      <c r="H52" s="31">
        <v>166</v>
      </c>
      <c r="I52" s="32">
        <v>203</v>
      </c>
      <c r="J52" s="31"/>
      <c r="K52" s="83">
        <f t="shared" si="7"/>
        <v>194.5</v>
      </c>
      <c r="L52" s="82">
        <f t="shared" si="8"/>
        <v>1167</v>
      </c>
      <c r="M52" s="1">
        <f t="shared" si="9"/>
        <v>41</v>
      </c>
    </row>
    <row r="53" spans="1:13" ht="12.75">
      <c r="A53" s="63">
        <v>7</v>
      </c>
      <c r="B53" s="22" t="s">
        <v>53</v>
      </c>
      <c r="C53" s="19" t="s">
        <v>54</v>
      </c>
      <c r="D53" s="31">
        <v>156</v>
      </c>
      <c r="E53" s="32">
        <v>197</v>
      </c>
      <c r="F53" s="148">
        <v>200</v>
      </c>
      <c r="G53" s="32">
        <v>176</v>
      </c>
      <c r="H53" s="31">
        <v>163</v>
      </c>
      <c r="I53" s="32">
        <v>257</v>
      </c>
      <c r="J53" s="31"/>
      <c r="K53" s="83">
        <f t="shared" si="7"/>
        <v>191.5</v>
      </c>
      <c r="L53" s="82">
        <f t="shared" si="8"/>
        <v>1149</v>
      </c>
      <c r="M53" s="1">
        <f t="shared" si="9"/>
        <v>101</v>
      </c>
    </row>
    <row r="54" spans="1:13" ht="12.75">
      <c r="A54" s="81">
        <v>8</v>
      </c>
      <c r="B54" s="22" t="s">
        <v>107</v>
      </c>
      <c r="C54" s="19" t="s">
        <v>65</v>
      </c>
      <c r="D54" s="148">
        <v>195</v>
      </c>
      <c r="E54" s="32">
        <v>203</v>
      </c>
      <c r="F54" s="31">
        <v>185</v>
      </c>
      <c r="G54" s="32">
        <v>192</v>
      </c>
      <c r="H54" s="31">
        <v>159</v>
      </c>
      <c r="I54" s="32">
        <v>199</v>
      </c>
      <c r="J54" s="31"/>
      <c r="K54" s="83">
        <f t="shared" si="7"/>
        <v>188.83333333333334</v>
      </c>
      <c r="L54" s="82">
        <f t="shared" si="8"/>
        <v>1133</v>
      </c>
      <c r="M54" s="1">
        <f t="shared" si="9"/>
        <v>44</v>
      </c>
    </row>
    <row r="55" spans="1:13" ht="12.75">
      <c r="A55" s="81">
        <v>9</v>
      </c>
      <c r="B55" s="22" t="s">
        <v>101</v>
      </c>
      <c r="C55" s="19" t="s">
        <v>92</v>
      </c>
      <c r="D55" s="31">
        <v>183</v>
      </c>
      <c r="E55" s="32">
        <v>167</v>
      </c>
      <c r="F55" s="31">
        <v>149</v>
      </c>
      <c r="G55" s="32">
        <v>225</v>
      </c>
      <c r="H55" s="31">
        <v>210</v>
      </c>
      <c r="I55" s="32">
        <v>190</v>
      </c>
      <c r="J55" s="31"/>
      <c r="K55" s="83">
        <f t="shared" si="7"/>
        <v>187.33333333333334</v>
      </c>
      <c r="L55" s="82">
        <f t="shared" si="8"/>
        <v>1124</v>
      </c>
      <c r="M55" s="1">
        <f t="shared" si="9"/>
        <v>76</v>
      </c>
    </row>
    <row r="56" spans="1:13" ht="12.75">
      <c r="A56" s="63">
        <v>10</v>
      </c>
      <c r="B56" s="22" t="s">
        <v>96</v>
      </c>
      <c r="C56" s="19" t="s">
        <v>95</v>
      </c>
      <c r="D56" s="31">
        <v>188</v>
      </c>
      <c r="E56" s="32">
        <v>160</v>
      </c>
      <c r="F56" s="31">
        <v>227</v>
      </c>
      <c r="G56" s="32">
        <v>155</v>
      </c>
      <c r="H56" s="148">
        <v>200</v>
      </c>
      <c r="I56" s="32">
        <v>184</v>
      </c>
      <c r="J56" s="31"/>
      <c r="K56" s="93">
        <f t="shared" si="7"/>
        <v>185.66666666666666</v>
      </c>
      <c r="L56" s="94">
        <f t="shared" si="8"/>
        <v>1114</v>
      </c>
      <c r="M56" s="1">
        <f t="shared" si="9"/>
        <v>72</v>
      </c>
    </row>
    <row r="57" spans="1:13" ht="12.75">
      <c r="A57" s="81">
        <v>11</v>
      </c>
      <c r="B57" s="22" t="s">
        <v>76</v>
      </c>
      <c r="C57" s="19" t="s">
        <v>59</v>
      </c>
      <c r="D57" s="31">
        <v>167</v>
      </c>
      <c r="E57" s="32">
        <v>180</v>
      </c>
      <c r="F57" s="31">
        <v>163</v>
      </c>
      <c r="G57" s="32">
        <v>164</v>
      </c>
      <c r="H57" s="31">
        <v>202</v>
      </c>
      <c r="I57" s="32">
        <v>178</v>
      </c>
      <c r="J57" s="31">
        <v>48</v>
      </c>
      <c r="K57" s="93">
        <f t="shared" si="7"/>
        <v>175.66666666666666</v>
      </c>
      <c r="L57" s="94">
        <f t="shared" si="8"/>
        <v>1102</v>
      </c>
      <c r="M57" s="1">
        <f t="shared" si="9"/>
        <v>39</v>
      </c>
    </row>
    <row r="58" spans="1:13" ht="12.75">
      <c r="A58" s="81">
        <v>12</v>
      </c>
      <c r="B58" s="22" t="s">
        <v>121</v>
      </c>
      <c r="C58" s="19" t="s">
        <v>65</v>
      </c>
      <c r="D58" s="31">
        <v>192</v>
      </c>
      <c r="E58" s="32">
        <v>141</v>
      </c>
      <c r="F58" s="31">
        <v>173</v>
      </c>
      <c r="G58" s="32">
        <v>183</v>
      </c>
      <c r="H58" s="31">
        <v>193</v>
      </c>
      <c r="I58" s="32">
        <v>199</v>
      </c>
      <c r="J58" s="31"/>
      <c r="K58" s="93">
        <f t="shared" si="7"/>
        <v>180.16666666666666</v>
      </c>
      <c r="L58" s="94">
        <f t="shared" si="8"/>
        <v>1081</v>
      </c>
      <c r="M58" s="1">
        <f t="shared" si="9"/>
        <v>58</v>
      </c>
    </row>
    <row r="59" spans="1:13" ht="12.75">
      <c r="A59" s="63">
        <v>13</v>
      </c>
      <c r="B59" s="22" t="s">
        <v>116</v>
      </c>
      <c r="C59" s="19" t="s">
        <v>59</v>
      </c>
      <c r="D59" s="31">
        <v>177</v>
      </c>
      <c r="E59" s="32">
        <v>127</v>
      </c>
      <c r="F59" s="31">
        <v>190</v>
      </c>
      <c r="G59" s="32">
        <v>195</v>
      </c>
      <c r="H59" s="31">
        <v>205</v>
      </c>
      <c r="I59" s="32">
        <v>174</v>
      </c>
      <c r="J59" s="31"/>
      <c r="K59" s="93">
        <f t="shared" si="7"/>
        <v>178</v>
      </c>
      <c r="L59" s="94">
        <f t="shared" si="8"/>
        <v>1068</v>
      </c>
      <c r="M59" s="1">
        <f t="shared" si="9"/>
        <v>78</v>
      </c>
    </row>
    <row r="60" spans="1:13" ht="12.75">
      <c r="A60" s="81">
        <v>14</v>
      </c>
      <c r="B60" s="22" t="s">
        <v>110</v>
      </c>
      <c r="C60" s="19" t="s">
        <v>59</v>
      </c>
      <c r="D60" s="31">
        <v>165</v>
      </c>
      <c r="E60" s="32">
        <v>148</v>
      </c>
      <c r="F60" s="31">
        <v>224</v>
      </c>
      <c r="G60" s="32">
        <v>158</v>
      </c>
      <c r="H60" s="31">
        <v>177</v>
      </c>
      <c r="I60" s="32">
        <v>183</v>
      </c>
      <c r="J60" s="31"/>
      <c r="K60" s="93">
        <f t="shared" si="7"/>
        <v>175.83333333333334</v>
      </c>
      <c r="L60" s="94">
        <f t="shared" si="8"/>
        <v>1055</v>
      </c>
      <c r="M60" s="1">
        <f t="shared" si="9"/>
        <v>76</v>
      </c>
    </row>
    <row r="61" spans="1:13" ht="12.75">
      <c r="A61" s="81">
        <f>A60+1</f>
        <v>15</v>
      </c>
      <c r="B61" s="22" t="s">
        <v>105</v>
      </c>
      <c r="C61" s="19" t="s">
        <v>59</v>
      </c>
      <c r="D61" s="31">
        <v>178</v>
      </c>
      <c r="E61" s="32">
        <v>189</v>
      </c>
      <c r="F61" s="31">
        <v>170</v>
      </c>
      <c r="G61" s="32">
        <v>183</v>
      </c>
      <c r="H61" s="148">
        <v>165</v>
      </c>
      <c r="I61" s="32">
        <v>191</v>
      </c>
      <c r="J61" s="31"/>
      <c r="K61" s="93">
        <f t="shared" si="7"/>
        <v>179.33333333333334</v>
      </c>
      <c r="L61" s="94">
        <f t="shared" si="8"/>
        <v>1076</v>
      </c>
      <c r="M61" s="1">
        <f t="shared" si="9"/>
        <v>26</v>
      </c>
    </row>
    <row r="62" spans="1:13" ht="12.75">
      <c r="A62" s="81">
        <f>A61+1</f>
        <v>16</v>
      </c>
      <c r="B62" s="22" t="s">
        <v>115</v>
      </c>
      <c r="C62" s="19" t="s">
        <v>54</v>
      </c>
      <c r="D62" s="31">
        <v>163</v>
      </c>
      <c r="E62" s="32">
        <v>168</v>
      </c>
      <c r="F62" s="31">
        <v>168</v>
      </c>
      <c r="G62" s="32">
        <v>155</v>
      </c>
      <c r="H62" s="31">
        <v>220</v>
      </c>
      <c r="I62" s="32">
        <v>164</v>
      </c>
      <c r="J62" s="31"/>
      <c r="K62" s="93">
        <f t="shared" si="7"/>
        <v>173</v>
      </c>
      <c r="L62" s="94">
        <f t="shared" si="8"/>
        <v>1038</v>
      </c>
      <c r="M62" s="1">
        <f t="shared" si="9"/>
        <v>65</v>
      </c>
    </row>
    <row r="63" spans="1:13" ht="12.75">
      <c r="A63" s="81">
        <f>A62+1</f>
        <v>17</v>
      </c>
      <c r="B63" s="22" t="s">
        <v>60</v>
      </c>
      <c r="C63" s="19" t="s">
        <v>59</v>
      </c>
      <c r="D63" s="31">
        <v>165</v>
      </c>
      <c r="E63" s="32">
        <v>134</v>
      </c>
      <c r="F63" s="31">
        <v>170</v>
      </c>
      <c r="G63" s="32">
        <v>209</v>
      </c>
      <c r="H63" s="31">
        <v>178</v>
      </c>
      <c r="I63" s="32">
        <v>178</v>
      </c>
      <c r="J63" s="31"/>
      <c r="K63" s="93">
        <f t="shared" si="7"/>
        <v>172.33333333333334</v>
      </c>
      <c r="L63" s="94">
        <f t="shared" si="8"/>
        <v>1034</v>
      </c>
      <c r="M63" s="1">
        <f t="shared" si="9"/>
        <v>75</v>
      </c>
    </row>
    <row r="64" spans="1:13" ht="13.5" thickBot="1">
      <c r="A64" s="95">
        <f>A63+1</f>
        <v>18</v>
      </c>
      <c r="B64" s="69" t="s">
        <v>111</v>
      </c>
      <c r="C64" s="70" t="s">
        <v>59</v>
      </c>
      <c r="D64" s="71">
        <v>184</v>
      </c>
      <c r="E64" s="72">
        <v>159</v>
      </c>
      <c r="F64" s="71">
        <v>144</v>
      </c>
      <c r="G64" s="72">
        <v>147</v>
      </c>
      <c r="H64" s="71">
        <v>173</v>
      </c>
      <c r="I64" s="72">
        <v>173</v>
      </c>
      <c r="J64" s="71"/>
      <c r="K64" s="89">
        <f t="shared" si="7"/>
        <v>163.33333333333334</v>
      </c>
      <c r="L64" s="90">
        <f t="shared" si="8"/>
        <v>980</v>
      </c>
      <c r="M64" s="1">
        <f t="shared" si="9"/>
        <v>40</v>
      </c>
    </row>
    <row r="66" spans="1:12" ht="15.75">
      <c r="A66" s="91"/>
      <c r="B66" s="55"/>
      <c r="D66" s="11" t="s">
        <v>33</v>
      </c>
      <c r="E66" s="76"/>
      <c r="F66" s="76"/>
      <c r="G66" s="76"/>
      <c r="H66" s="76"/>
      <c r="I66" s="76"/>
      <c r="J66" s="76"/>
      <c r="K66" s="92"/>
      <c r="L66" s="76"/>
    </row>
    <row r="67" spans="1:12" ht="13.5" thickBot="1">
      <c r="A67" s="14"/>
      <c r="B67" s="4"/>
      <c r="C67" s="4"/>
      <c r="D67" s="4"/>
      <c r="E67" s="4"/>
      <c r="F67" s="4"/>
      <c r="G67" s="4"/>
      <c r="H67" s="4"/>
      <c r="I67" s="4"/>
      <c r="J67" s="14"/>
      <c r="K67" s="14"/>
      <c r="L67" s="14"/>
    </row>
    <row r="68" spans="1:15" ht="12.75">
      <c r="A68" s="294" t="s">
        <v>0</v>
      </c>
      <c r="B68" s="297" t="s">
        <v>1</v>
      </c>
      <c r="C68" s="285" t="s">
        <v>2</v>
      </c>
      <c r="D68" s="285" t="s">
        <v>3</v>
      </c>
      <c r="E68" s="285" t="s">
        <v>4</v>
      </c>
      <c r="F68" s="285" t="s">
        <v>5</v>
      </c>
      <c r="G68" s="285" t="s">
        <v>6</v>
      </c>
      <c r="H68" s="285" t="s">
        <v>7</v>
      </c>
      <c r="I68" s="288" t="s">
        <v>8</v>
      </c>
      <c r="J68" s="291" t="s">
        <v>26</v>
      </c>
      <c r="K68" s="294" t="s">
        <v>27</v>
      </c>
      <c r="L68" s="294" t="s">
        <v>28</v>
      </c>
      <c r="M68" s="5"/>
      <c r="N68" s="5"/>
      <c r="O68" s="5"/>
    </row>
    <row r="69" spans="1:15" ht="12.75">
      <c r="A69" s="295"/>
      <c r="B69" s="298"/>
      <c r="C69" s="286"/>
      <c r="D69" s="286"/>
      <c r="E69" s="286"/>
      <c r="F69" s="286"/>
      <c r="G69" s="286"/>
      <c r="H69" s="286"/>
      <c r="I69" s="289"/>
      <c r="J69" s="292"/>
      <c r="K69" s="295"/>
      <c r="L69" s="295"/>
      <c r="M69" s="5"/>
      <c r="N69" s="5"/>
      <c r="O69" s="5"/>
    </row>
    <row r="70" spans="1:15" ht="13.5" thickBot="1">
      <c r="A70" s="296"/>
      <c r="B70" s="299"/>
      <c r="C70" s="287"/>
      <c r="D70" s="287"/>
      <c r="E70" s="287"/>
      <c r="F70" s="287"/>
      <c r="G70" s="287"/>
      <c r="H70" s="287"/>
      <c r="I70" s="290"/>
      <c r="J70" s="293"/>
      <c r="K70" s="296"/>
      <c r="L70" s="296"/>
      <c r="M70" s="5"/>
      <c r="N70" s="5"/>
      <c r="O70" s="5"/>
    </row>
    <row r="71" spans="1:13" ht="12.75">
      <c r="A71" s="57">
        <v>1</v>
      </c>
      <c r="B71" s="18" t="s">
        <v>131</v>
      </c>
      <c r="C71" s="58" t="s">
        <v>92</v>
      </c>
      <c r="D71" s="162">
        <v>204</v>
      </c>
      <c r="E71" s="29">
        <v>184</v>
      </c>
      <c r="F71" s="59">
        <v>247</v>
      </c>
      <c r="G71" s="29">
        <v>205</v>
      </c>
      <c r="H71" s="59">
        <v>174</v>
      </c>
      <c r="I71" s="29">
        <v>180</v>
      </c>
      <c r="J71" s="29"/>
      <c r="K71" s="79">
        <f>AVERAGE(D71:I71)</f>
        <v>199</v>
      </c>
      <c r="L71" s="96">
        <f>SUM(D71:J71)</f>
        <v>1194</v>
      </c>
      <c r="M71" s="1">
        <f>MAX(D71:I71)-MIN(D71:I71)</f>
        <v>73</v>
      </c>
    </row>
    <row r="72" spans="1:13" ht="12.75">
      <c r="A72" s="81">
        <v>2</v>
      </c>
      <c r="B72" s="22" t="s">
        <v>114</v>
      </c>
      <c r="C72" s="19" t="s">
        <v>119</v>
      </c>
      <c r="D72" s="31">
        <v>209</v>
      </c>
      <c r="E72" s="32">
        <v>222</v>
      </c>
      <c r="F72" s="31">
        <v>147</v>
      </c>
      <c r="G72" s="31">
        <v>170</v>
      </c>
      <c r="H72" s="32">
        <v>196</v>
      </c>
      <c r="I72" s="31">
        <v>166</v>
      </c>
      <c r="J72" s="31"/>
      <c r="K72" s="97">
        <f>AVERAGE(D72:I72)</f>
        <v>185</v>
      </c>
      <c r="L72" s="24">
        <f>SUM(D72:J72)</f>
        <v>1110</v>
      </c>
      <c r="M72" s="1">
        <f>MAX(D72:I72)-MIN(D72:I72)</f>
        <v>75</v>
      </c>
    </row>
    <row r="73" spans="1:13" ht="12.75">
      <c r="A73" s="81">
        <v>3</v>
      </c>
      <c r="B73" s="22" t="s">
        <v>110</v>
      </c>
      <c r="C73" s="19" t="s">
        <v>59</v>
      </c>
      <c r="D73" s="31">
        <v>175</v>
      </c>
      <c r="E73" s="32">
        <v>151</v>
      </c>
      <c r="F73" s="31">
        <v>202</v>
      </c>
      <c r="G73" s="31">
        <v>159</v>
      </c>
      <c r="H73" s="32">
        <v>191</v>
      </c>
      <c r="I73" s="31">
        <v>228</v>
      </c>
      <c r="J73" s="31"/>
      <c r="K73" s="97">
        <f>AVERAGE(D73:I73)</f>
        <v>184.33333333333334</v>
      </c>
      <c r="L73" s="24">
        <f>SUM(D73:J73)</f>
        <v>1106</v>
      </c>
      <c r="M73" s="1">
        <f>MAX(D73:I73)-MIN(D73:I73)</f>
        <v>77</v>
      </c>
    </row>
    <row r="74" spans="1:13" ht="12.75">
      <c r="A74" s="81">
        <v>4</v>
      </c>
      <c r="B74" s="22" t="s">
        <v>90</v>
      </c>
      <c r="C74" s="19" t="s">
        <v>59</v>
      </c>
      <c r="D74" s="148">
        <v>167</v>
      </c>
      <c r="E74" s="32">
        <v>173</v>
      </c>
      <c r="F74" s="31">
        <v>194</v>
      </c>
      <c r="G74" s="31">
        <v>173</v>
      </c>
      <c r="H74" s="32">
        <v>170</v>
      </c>
      <c r="I74" s="31">
        <v>222</v>
      </c>
      <c r="J74" s="31"/>
      <c r="K74" s="97">
        <f>AVERAGE(D74:I74)</f>
        <v>183.16666666666666</v>
      </c>
      <c r="L74" s="24">
        <f>SUM(D74:J74)</f>
        <v>1099</v>
      </c>
      <c r="M74" s="1">
        <f>MAX(D74:I74)-MIN(D74:I74)</f>
        <v>55</v>
      </c>
    </row>
    <row r="75" spans="1:13" ht="12.75">
      <c r="A75" s="81">
        <v>5</v>
      </c>
      <c r="B75" s="22" t="s">
        <v>64</v>
      </c>
      <c r="C75" s="19" t="s">
        <v>65</v>
      </c>
      <c r="D75" s="31">
        <v>142</v>
      </c>
      <c r="E75" s="32">
        <v>237</v>
      </c>
      <c r="F75" s="31">
        <v>183</v>
      </c>
      <c r="G75" s="31">
        <v>159</v>
      </c>
      <c r="H75" s="32">
        <v>188</v>
      </c>
      <c r="I75" s="31">
        <v>147</v>
      </c>
      <c r="J75" s="31"/>
      <c r="K75" s="97">
        <f>AVERAGE(D75:I75)</f>
        <v>176</v>
      </c>
      <c r="L75" s="24">
        <f>SUM(D75:J75)</f>
        <v>1056</v>
      </c>
      <c r="M75" s="1">
        <f>MAX(D75:I75)-MIN(D75:I75)</f>
        <v>95</v>
      </c>
    </row>
    <row r="77" spans="3:9" ht="15.75">
      <c r="C77" s="100" t="s">
        <v>34</v>
      </c>
      <c r="D77" s="282" t="s">
        <v>66</v>
      </c>
      <c r="E77" s="283"/>
      <c r="F77" s="283"/>
      <c r="G77" s="283"/>
      <c r="H77" s="283"/>
      <c r="I77" s="284"/>
    </row>
  </sheetData>
  <sheetProtection/>
  <mergeCells count="53">
    <mergeCell ref="A8:L8"/>
    <mergeCell ref="A9:L9"/>
    <mergeCell ref="A12:A14"/>
    <mergeCell ref="B12:B14"/>
    <mergeCell ref="C12:C14"/>
    <mergeCell ref="D12:D14"/>
    <mergeCell ref="E12:E14"/>
    <mergeCell ref="F12:F14"/>
    <mergeCell ref="G12:G14"/>
    <mergeCell ref="H12:H14"/>
    <mergeCell ref="A26:A28"/>
    <mergeCell ref="B26:B28"/>
    <mergeCell ref="C26:C28"/>
    <mergeCell ref="D26:D28"/>
    <mergeCell ref="J26:J28"/>
    <mergeCell ref="K26:K28"/>
    <mergeCell ref="L26:L28"/>
    <mergeCell ref="I12:I14"/>
    <mergeCell ref="J12:J14"/>
    <mergeCell ref="K12:K14"/>
    <mergeCell ref="L12:L14"/>
    <mergeCell ref="E44:E46"/>
    <mergeCell ref="G26:G28"/>
    <mergeCell ref="H26:H28"/>
    <mergeCell ref="I26:I28"/>
    <mergeCell ref="E26:E28"/>
    <mergeCell ref="F26:F28"/>
    <mergeCell ref="A44:A46"/>
    <mergeCell ref="B44:B46"/>
    <mergeCell ref="C44:C46"/>
    <mergeCell ref="D44:D46"/>
    <mergeCell ref="I44:I46"/>
    <mergeCell ref="J44:J46"/>
    <mergeCell ref="K44:K46"/>
    <mergeCell ref="L44:L46"/>
    <mergeCell ref="F68:F70"/>
    <mergeCell ref="G44:G46"/>
    <mergeCell ref="F44:F46"/>
    <mergeCell ref="H44:H46"/>
    <mergeCell ref="B68:B70"/>
    <mergeCell ref="C68:C70"/>
    <mergeCell ref="D68:D70"/>
    <mergeCell ref="E68:E70"/>
    <mergeCell ref="A6:K6"/>
    <mergeCell ref="A7:L7"/>
    <mergeCell ref="D77:I77"/>
    <mergeCell ref="G68:G70"/>
    <mergeCell ref="H68:H70"/>
    <mergeCell ref="I68:I70"/>
    <mergeCell ref="J68:J70"/>
    <mergeCell ref="K68:K70"/>
    <mergeCell ref="L68:L70"/>
    <mergeCell ref="A68:A70"/>
  </mergeCells>
  <printOptions/>
  <pageMargins left="0.78" right="0.99" top="0.31496062992125984" bottom="0.11811023622047245" header="0.31496062992125984" footer="0.118110236220472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77"/>
  <sheetViews>
    <sheetView zoomScalePageLayoutView="0" workbookViewId="0" topLeftCell="A70">
      <selection activeCell="E94" sqref="E94"/>
    </sheetView>
  </sheetViews>
  <sheetFormatPr defaultColWidth="9.00390625" defaultRowHeight="12.75" outlineLevelCol="1"/>
  <cols>
    <col min="1" max="1" width="7.375" style="13" customWidth="1"/>
    <col min="2" max="2" width="24.25390625" style="1" customWidth="1"/>
    <col min="3" max="3" width="27.75390625" style="1" customWidth="1"/>
    <col min="4" max="4" width="7.25390625" style="1" customWidth="1" outlineLevel="1"/>
    <col min="5" max="5" width="7.375" style="1" customWidth="1" outlineLevel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125" style="1" customWidth="1" outlineLevel="1"/>
    <col min="10" max="10" width="7.125" style="13" customWidth="1" outlineLevel="1"/>
    <col min="11" max="11" width="9.00390625" style="13" customWidth="1"/>
    <col min="12" max="12" width="7.625" style="13" customWidth="1"/>
    <col min="13" max="15" width="9.125" style="1" customWidth="1"/>
  </cols>
  <sheetData>
    <row r="1" spans="1:15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2.5">
      <c r="A6" s="259" t="s">
        <v>50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/>
      <c r="M6"/>
      <c r="N6"/>
      <c r="O6"/>
    </row>
    <row r="7" spans="1:15" ht="22.5">
      <c r="A7" s="273" t="s">
        <v>48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O7"/>
    </row>
    <row r="8" ht="18">
      <c r="C8" s="56"/>
    </row>
    <row r="9" spans="3:12" ht="15.75">
      <c r="C9" s="11" t="s">
        <v>25</v>
      </c>
      <c r="D9" s="11"/>
      <c r="E9" s="11"/>
      <c r="F9" s="11"/>
      <c r="G9" s="11"/>
      <c r="H9" s="11"/>
      <c r="I9" s="11"/>
      <c r="J9" s="17"/>
      <c r="K9" s="17"/>
      <c r="L9" s="17"/>
    </row>
    <row r="10" spans="4:12" ht="15.75">
      <c r="D10" s="11" t="s">
        <v>35</v>
      </c>
      <c r="E10" s="11"/>
      <c r="F10" s="11"/>
      <c r="G10" s="11"/>
      <c r="H10" s="11"/>
      <c r="I10" s="11"/>
      <c r="J10" s="17"/>
      <c r="K10" s="17"/>
      <c r="L10" s="17"/>
    </row>
    <row r="11" spans="1:15" ht="13.5" thickBot="1">
      <c r="A11" s="14"/>
      <c r="B11" s="4"/>
      <c r="C11" s="4"/>
      <c r="D11" s="4"/>
      <c r="E11" s="4"/>
      <c r="F11" s="4"/>
      <c r="G11" s="4"/>
      <c r="H11" s="4"/>
      <c r="I11" s="4"/>
      <c r="J11" s="14"/>
      <c r="K11" s="14"/>
      <c r="L11" s="14"/>
      <c r="M11" s="4"/>
      <c r="N11" s="4"/>
      <c r="O11" s="4"/>
    </row>
    <row r="12" spans="1:15" ht="12.75">
      <c r="A12" s="294" t="s">
        <v>0</v>
      </c>
      <c r="B12" s="297" t="s">
        <v>1</v>
      </c>
      <c r="C12" s="285" t="s">
        <v>2</v>
      </c>
      <c r="D12" s="285" t="s">
        <v>3</v>
      </c>
      <c r="E12" s="285" t="s">
        <v>4</v>
      </c>
      <c r="F12" s="285" t="s">
        <v>5</v>
      </c>
      <c r="G12" s="285" t="s">
        <v>6</v>
      </c>
      <c r="H12" s="285" t="s">
        <v>7</v>
      </c>
      <c r="I12" s="285" t="s">
        <v>8</v>
      </c>
      <c r="J12" s="291" t="s">
        <v>26</v>
      </c>
      <c r="K12" s="294" t="s">
        <v>27</v>
      </c>
      <c r="L12" s="294" t="s">
        <v>28</v>
      </c>
      <c r="M12" s="5"/>
      <c r="N12" s="5"/>
      <c r="O12" s="5"/>
    </row>
    <row r="13" spans="1:15" ht="12.75">
      <c r="A13" s="295"/>
      <c r="B13" s="298"/>
      <c r="C13" s="286"/>
      <c r="D13" s="286"/>
      <c r="E13" s="286"/>
      <c r="F13" s="286"/>
      <c r="G13" s="286"/>
      <c r="H13" s="286"/>
      <c r="I13" s="286"/>
      <c r="J13" s="292"/>
      <c r="K13" s="295"/>
      <c r="L13" s="295"/>
      <c r="M13" s="5"/>
      <c r="N13" s="5"/>
      <c r="O13" s="5"/>
    </row>
    <row r="14" spans="1:15" ht="13.5" thickBot="1">
      <c r="A14" s="296"/>
      <c r="B14" s="299"/>
      <c r="C14" s="287"/>
      <c r="D14" s="287"/>
      <c r="E14" s="287"/>
      <c r="F14" s="287"/>
      <c r="G14" s="287"/>
      <c r="H14" s="287"/>
      <c r="I14" s="287"/>
      <c r="J14" s="293"/>
      <c r="K14" s="296"/>
      <c r="L14" s="296"/>
      <c r="M14" s="5"/>
      <c r="N14" s="5"/>
      <c r="O14" s="5"/>
    </row>
    <row r="15" spans="1:13" ht="12.75">
      <c r="A15" s="27">
        <v>1</v>
      </c>
      <c r="B15" s="18" t="s">
        <v>133</v>
      </c>
      <c r="C15" s="19" t="s">
        <v>89</v>
      </c>
      <c r="D15" s="162">
        <v>212</v>
      </c>
      <c r="E15" s="29">
        <v>185</v>
      </c>
      <c r="F15" s="30">
        <v>200</v>
      </c>
      <c r="G15" s="29">
        <v>183</v>
      </c>
      <c r="H15" s="30">
        <v>276</v>
      </c>
      <c r="I15" s="29">
        <v>203</v>
      </c>
      <c r="J15" s="30"/>
      <c r="K15" s="79">
        <f aca="true" t="shared" si="0" ref="K15:K24">AVERAGE(D15:I15)</f>
        <v>209.83333333333334</v>
      </c>
      <c r="L15" s="80">
        <f aca="true" t="shared" si="1" ref="L15:L24">SUM(D15:J15)</f>
        <v>1259</v>
      </c>
      <c r="M15" s="1">
        <f aca="true" t="shared" si="2" ref="M15:M24">MAX(D15:I15)-MIN(D15:I15)</f>
        <v>93</v>
      </c>
    </row>
    <row r="16" spans="1:13" ht="12.75">
      <c r="A16" s="28">
        <v>2</v>
      </c>
      <c r="B16" s="22" t="s">
        <v>131</v>
      </c>
      <c r="C16" s="19" t="s">
        <v>92</v>
      </c>
      <c r="D16" s="31">
        <v>181</v>
      </c>
      <c r="E16" s="31">
        <v>248</v>
      </c>
      <c r="F16" s="32">
        <v>216</v>
      </c>
      <c r="G16" s="148">
        <v>213</v>
      </c>
      <c r="H16" s="32">
        <v>183</v>
      </c>
      <c r="I16" s="31">
        <v>212</v>
      </c>
      <c r="J16" s="32"/>
      <c r="K16" s="97">
        <f t="shared" si="0"/>
        <v>208.83333333333334</v>
      </c>
      <c r="L16" s="94">
        <f t="shared" si="1"/>
        <v>1253</v>
      </c>
      <c r="M16" s="1">
        <f t="shared" si="2"/>
        <v>67</v>
      </c>
    </row>
    <row r="17" spans="1:13" ht="12.75">
      <c r="A17" s="27">
        <f>A16+1</f>
        <v>3</v>
      </c>
      <c r="B17" s="22" t="s">
        <v>116</v>
      </c>
      <c r="C17" s="19" t="s">
        <v>137</v>
      </c>
      <c r="D17" s="31">
        <v>205</v>
      </c>
      <c r="E17" s="31">
        <v>201</v>
      </c>
      <c r="F17" s="149">
        <v>226</v>
      </c>
      <c r="G17" s="31">
        <v>209</v>
      </c>
      <c r="H17" s="32">
        <v>166</v>
      </c>
      <c r="I17" s="31">
        <v>224</v>
      </c>
      <c r="J17" s="32"/>
      <c r="K17" s="97">
        <f t="shared" si="0"/>
        <v>205.16666666666666</v>
      </c>
      <c r="L17" s="94">
        <f t="shared" si="1"/>
        <v>1231</v>
      </c>
      <c r="M17" s="1">
        <f t="shared" si="2"/>
        <v>60</v>
      </c>
    </row>
    <row r="18" spans="1:13" ht="12.75">
      <c r="A18" s="27">
        <f aca="true" t="shared" si="3" ref="A18:A24">A17+1</f>
        <v>4</v>
      </c>
      <c r="B18" s="22" t="s">
        <v>107</v>
      </c>
      <c r="C18" s="19" t="s">
        <v>65</v>
      </c>
      <c r="D18" s="31">
        <v>211</v>
      </c>
      <c r="E18" s="148">
        <v>216</v>
      </c>
      <c r="F18" s="32">
        <v>171</v>
      </c>
      <c r="G18" s="31">
        <v>204</v>
      </c>
      <c r="H18" s="32">
        <v>192</v>
      </c>
      <c r="I18" s="31">
        <v>198</v>
      </c>
      <c r="J18" s="32"/>
      <c r="K18" s="97">
        <f t="shared" si="0"/>
        <v>198.66666666666666</v>
      </c>
      <c r="L18" s="94">
        <f t="shared" si="1"/>
        <v>1192</v>
      </c>
      <c r="M18" s="1">
        <f t="shared" si="2"/>
        <v>45</v>
      </c>
    </row>
    <row r="19" spans="1:13" ht="12.75">
      <c r="A19" s="27">
        <f t="shared" si="3"/>
        <v>5</v>
      </c>
      <c r="B19" s="22" t="s">
        <v>101</v>
      </c>
      <c r="C19" s="19" t="s">
        <v>92</v>
      </c>
      <c r="D19" s="31">
        <v>212</v>
      </c>
      <c r="E19" s="31">
        <v>206</v>
      </c>
      <c r="F19" s="149">
        <v>215</v>
      </c>
      <c r="G19" s="31">
        <v>153</v>
      </c>
      <c r="H19" s="32">
        <v>226</v>
      </c>
      <c r="I19" s="31">
        <v>161</v>
      </c>
      <c r="J19" s="32"/>
      <c r="K19" s="97">
        <f t="shared" si="0"/>
        <v>195.5</v>
      </c>
      <c r="L19" s="94">
        <f t="shared" si="1"/>
        <v>1173</v>
      </c>
      <c r="M19" s="1">
        <f t="shared" si="2"/>
        <v>73</v>
      </c>
    </row>
    <row r="20" spans="1:13" ht="12.75">
      <c r="A20" s="27">
        <f t="shared" si="3"/>
        <v>6</v>
      </c>
      <c r="B20" s="22" t="s">
        <v>106</v>
      </c>
      <c r="C20" s="19" t="s">
        <v>65</v>
      </c>
      <c r="D20" s="31">
        <v>211</v>
      </c>
      <c r="E20" s="31">
        <v>212</v>
      </c>
      <c r="F20" s="32">
        <v>182</v>
      </c>
      <c r="G20" s="31">
        <v>188</v>
      </c>
      <c r="H20" s="32">
        <v>188</v>
      </c>
      <c r="I20" s="31">
        <v>187</v>
      </c>
      <c r="J20" s="32"/>
      <c r="K20" s="97">
        <f t="shared" si="0"/>
        <v>194.66666666666666</v>
      </c>
      <c r="L20" s="94">
        <f t="shared" si="1"/>
        <v>1168</v>
      </c>
      <c r="M20" s="1">
        <f t="shared" si="2"/>
        <v>30</v>
      </c>
    </row>
    <row r="21" spans="1:13" ht="12.75">
      <c r="A21" s="27">
        <f t="shared" si="3"/>
        <v>7</v>
      </c>
      <c r="B21" s="22" t="s">
        <v>72</v>
      </c>
      <c r="C21" s="19" t="s">
        <v>65</v>
      </c>
      <c r="D21" s="148">
        <v>213</v>
      </c>
      <c r="E21" s="31">
        <v>203</v>
      </c>
      <c r="F21" s="32">
        <v>185</v>
      </c>
      <c r="G21" s="31">
        <v>173</v>
      </c>
      <c r="H21" s="32">
        <v>156</v>
      </c>
      <c r="I21" s="31">
        <v>157</v>
      </c>
      <c r="J21" s="32">
        <v>48</v>
      </c>
      <c r="K21" s="97">
        <f t="shared" si="0"/>
        <v>181.16666666666666</v>
      </c>
      <c r="L21" s="94">
        <f t="shared" si="1"/>
        <v>1135</v>
      </c>
      <c r="M21" s="1">
        <f t="shared" si="2"/>
        <v>57</v>
      </c>
    </row>
    <row r="22" spans="1:13" ht="12.75">
      <c r="A22" s="27">
        <f t="shared" si="3"/>
        <v>8</v>
      </c>
      <c r="B22" s="22" t="s">
        <v>132</v>
      </c>
      <c r="C22" s="19" t="s">
        <v>57</v>
      </c>
      <c r="D22" s="31">
        <v>171</v>
      </c>
      <c r="E22" s="31">
        <v>194</v>
      </c>
      <c r="F22" s="32">
        <v>177</v>
      </c>
      <c r="G22" s="31">
        <v>191</v>
      </c>
      <c r="H22" s="32">
        <v>184</v>
      </c>
      <c r="I22" s="31">
        <v>186</v>
      </c>
      <c r="J22" s="32"/>
      <c r="K22" s="97">
        <f t="shared" si="0"/>
        <v>183.83333333333334</v>
      </c>
      <c r="L22" s="94">
        <f t="shared" si="1"/>
        <v>1103</v>
      </c>
      <c r="M22" s="1">
        <f t="shared" si="2"/>
        <v>23</v>
      </c>
    </row>
    <row r="23" spans="1:13" ht="12.75">
      <c r="A23" s="27">
        <f t="shared" si="3"/>
        <v>9</v>
      </c>
      <c r="B23" s="22" t="s">
        <v>114</v>
      </c>
      <c r="C23" s="19" t="s">
        <v>79</v>
      </c>
      <c r="D23" s="31">
        <v>155</v>
      </c>
      <c r="E23" s="31">
        <v>158</v>
      </c>
      <c r="F23" s="32">
        <v>184</v>
      </c>
      <c r="G23" s="31">
        <v>161</v>
      </c>
      <c r="H23" s="32">
        <v>199</v>
      </c>
      <c r="I23" s="31">
        <v>173</v>
      </c>
      <c r="J23" s="32"/>
      <c r="K23" s="97">
        <f t="shared" si="0"/>
        <v>171.66666666666666</v>
      </c>
      <c r="L23" s="94">
        <f t="shared" si="1"/>
        <v>1030</v>
      </c>
      <c r="M23" s="1">
        <f t="shared" si="2"/>
        <v>44</v>
      </c>
    </row>
    <row r="24" spans="1:13" ht="12.75">
      <c r="A24" s="27">
        <f t="shared" si="3"/>
        <v>10</v>
      </c>
      <c r="B24" s="22" t="s">
        <v>115</v>
      </c>
      <c r="C24" s="19" t="s">
        <v>54</v>
      </c>
      <c r="D24" s="31">
        <v>174</v>
      </c>
      <c r="E24" s="31">
        <v>212</v>
      </c>
      <c r="F24" s="32">
        <v>135</v>
      </c>
      <c r="G24" s="31">
        <v>193</v>
      </c>
      <c r="H24" s="32">
        <v>155</v>
      </c>
      <c r="I24" s="31">
        <v>153</v>
      </c>
      <c r="J24" s="32"/>
      <c r="K24" s="97">
        <f t="shared" si="0"/>
        <v>170.33333333333334</v>
      </c>
      <c r="L24" s="94">
        <f t="shared" si="1"/>
        <v>1022</v>
      </c>
      <c r="M24" s="1">
        <f t="shared" si="2"/>
        <v>77</v>
      </c>
    </row>
    <row r="25" spans="1:12" ht="12.75">
      <c r="A25" s="75"/>
      <c r="B25" s="55"/>
      <c r="C25" s="55"/>
      <c r="D25" s="76"/>
      <c r="E25" s="76"/>
      <c r="F25" s="76"/>
      <c r="G25" s="76"/>
      <c r="H25" s="76"/>
      <c r="I25" s="76"/>
      <c r="J25" s="76"/>
      <c r="K25" s="77"/>
      <c r="L25" s="78"/>
    </row>
    <row r="26" spans="4:12" ht="15.75">
      <c r="D26" s="11" t="s">
        <v>36</v>
      </c>
      <c r="E26" s="11"/>
      <c r="F26" s="11"/>
      <c r="G26" s="11"/>
      <c r="H26" s="11"/>
      <c r="I26" s="11"/>
      <c r="J26" s="17"/>
      <c r="K26" s="17"/>
      <c r="L26" s="17"/>
    </row>
    <row r="27" spans="1:12" ht="13.5" thickBot="1">
      <c r="A27" s="14"/>
      <c r="B27" s="4"/>
      <c r="C27" s="4"/>
      <c r="D27" s="4"/>
      <c r="E27" s="4"/>
      <c r="F27" s="4"/>
      <c r="G27" s="4"/>
      <c r="H27" s="4"/>
      <c r="I27" s="4"/>
      <c r="J27" s="14"/>
      <c r="K27" s="14"/>
      <c r="L27" s="14"/>
    </row>
    <row r="28" spans="1:15" ht="12.75">
      <c r="A28" s="294" t="s">
        <v>0</v>
      </c>
      <c r="B28" s="297" t="s">
        <v>1</v>
      </c>
      <c r="C28" s="285" t="s">
        <v>2</v>
      </c>
      <c r="D28" s="285" t="s">
        <v>3</v>
      </c>
      <c r="E28" s="285" t="s">
        <v>4</v>
      </c>
      <c r="F28" s="285" t="s">
        <v>5</v>
      </c>
      <c r="G28" s="285" t="s">
        <v>6</v>
      </c>
      <c r="H28" s="285" t="s">
        <v>7</v>
      </c>
      <c r="I28" s="285" t="s">
        <v>8</v>
      </c>
      <c r="J28" s="291" t="s">
        <v>26</v>
      </c>
      <c r="K28" s="294" t="s">
        <v>27</v>
      </c>
      <c r="L28" s="294" t="s">
        <v>28</v>
      </c>
      <c r="M28" s="5"/>
      <c r="N28" s="5"/>
      <c r="O28" s="5"/>
    </row>
    <row r="29" spans="1:15" ht="12.75">
      <c r="A29" s="295"/>
      <c r="B29" s="298"/>
      <c r="C29" s="286"/>
      <c r="D29" s="286"/>
      <c r="E29" s="286"/>
      <c r="F29" s="286"/>
      <c r="G29" s="286"/>
      <c r="H29" s="286"/>
      <c r="I29" s="286"/>
      <c r="J29" s="292"/>
      <c r="K29" s="295"/>
      <c r="L29" s="295"/>
      <c r="M29" s="5"/>
      <c r="N29" s="5"/>
      <c r="O29" s="5"/>
    </row>
    <row r="30" spans="1:15" ht="13.5" thickBot="1">
      <c r="A30" s="296"/>
      <c r="B30" s="299"/>
      <c r="C30" s="287"/>
      <c r="D30" s="287"/>
      <c r="E30" s="287"/>
      <c r="F30" s="287"/>
      <c r="G30" s="287"/>
      <c r="H30" s="287"/>
      <c r="I30" s="287"/>
      <c r="J30" s="293"/>
      <c r="K30" s="296"/>
      <c r="L30" s="296"/>
      <c r="M30" s="5"/>
      <c r="N30" s="5"/>
      <c r="O30" s="5"/>
    </row>
    <row r="31" spans="1:13" ht="12.75">
      <c r="A31" s="27">
        <v>1</v>
      </c>
      <c r="B31" s="18" t="s">
        <v>140</v>
      </c>
      <c r="C31" s="19" t="s">
        <v>65</v>
      </c>
      <c r="D31" s="162">
        <v>193</v>
      </c>
      <c r="E31" s="29">
        <v>226</v>
      </c>
      <c r="F31" s="30">
        <v>227</v>
      </c>
      <c r="G31" s="29">
        <v>192</v>
      </c>
      <c r="H31" s="30">
        <v>181</v>
      </c>
      <c r="I31" s="29">
        <v>211</v>
      </c>
      <c r="J31" s="30"/>
      <c r="K31" s="79">
        <f aca="true" t="shared" si="4" ref="K31:K48">AVERAGE(D31:I31)</f>
        <v>205</v>
      </c>
      <c r="L31" s="80">
        <f aca="true" t="shared" si="5" ref="L31:L48">SUM(D31:J31)</f>
        <v>1230</v>
      </c>
      <c r="M31" s="1">
        <f aca="true" t="shared" si="6" ref="M31:M38">MAX(D31:I31)-MIN(D31:I31)</f>
        <v>46</v>
      </c>
    </row>
    <row r="32" spans="1:13" ht="12.75">
      <c r="A32" s="28">
        <v>2</v>
      </c>
      <c r="B32" s="22" t="s">
        <v>64</v>
      </c>
      <c r="C32" s="19" t="s">
        <v>65</v>
      </c>
      <c r="D32" s="31">
        <v>200</v>
      </c>
      <c r="E32" s="32">
        <v>160</v>
      </c>
      <c r="F32" s="31">
        <v>210</v>
      </c>
      <c r="G32" s="148">
        <v>226</v>
      </c>
      <c r="H32" s="32">
        <v>175</v>
      </c>
      <c r="I32" s="31">
        <v>256</v>
      </c>
      <c r="J32" s="32"/>
      <c r="K32" s="35">
        <f t="shared" si="4"/>
        <v>204.5</v>
      </c>
      <c r="L32" s="82">
        <f t="shared" si="5"/>
        <v>1227</v>
      </c>
      <c r="M32" s="1">
        <f t="shared" si="6"/>
        <v>96</v>
      </c>
    </row>
    <row r="33" spans="1:13" ht="12.75">
      <c r="A33" s="28">
        <v>3</v>
      </c>
      <c r="B33" s="22" t="s">
        <v>74</v>
      </c>
      <c r="C33" s="19" t="s">
        <v>65</v>
      </c>
      <c r="D33" s="148">
        <v>231</v>
      </c>
      <c r="E33" s="32">
        <v>184</v>
      </c>
      <c r="F33" s="31">
        <v>198</v>
      </c>
      <c r="G33" s="31">
        <v>175</v>
      </c>
      <c r="H33" s="67">
        <v>216</v>
      </c>
      <c r="I33" s="32">
        <v>167</v>
      </c>
      <c r="J33" s="31">
        <v>48</v>
      </c>
      <c r="K33" s="83">
        <f t="shared" si="4"/>
        <v>195.16666666666666</v>
      </c>
      <c r="L33" s="82">
        <f t="shared" si="5"/>
        <v>1219</v>
      </c>
      <c r="M33" s="1">
        <f t="shared" si="6"/>
        <v>64</v>
      </c>
    </row>
    <row r="34" spans="1:13" ht="12.75">
      <c r="A34" s="27">
        <v>4</v>
      </c>
      <c r="B34" s="22" t="s">
        <v>107</v>
      </c>
      <c r="C34" s="19" t="s">
        <v>65</v>
      </c>
      <c r="D34" s="148">
        <v>194</v>
      </c>
      <c r="E34" s="32">
        <v>178</v>
      </c>
      <c r="F34" s="31">
        <v>198</v>
      </c>
      <c r="G34" s="31">
        <v>204</v>
      </c>
      <c r="H34" s="67">
        <v>204</v>
      </c>
      <c r="I34" s="32">
        <v>215</v>
      </c>
      <c r="J34" s="31"/>
      <c r="K34" s="83">
        <f t="shared" si="4"/>
        <v>198.83333333333334</v>
      </c>
      <c r="L34" s="82">
        <f t="shared" si="5"/>
        <v>1193</v>
      </c>
      <c r="M34" s="1">
        <f t="shared" si="6"/>
        <v>37</v>
      </c>
    </row>
    <row r="35" spans="1:13" ht="12.75">
      <c r="A35" s="28">
        <v>5</v>
      </c>
      <c r="B35" s="22" t="s">
        <v>109</v>
      </c>
      <c r="C35" s="19" t="s">
        <v>59</v>
      </c>
      <c r="D35" s="31">
        <v>170</v>
      </c>
      <c r="E35" s="32">
        <v>180</v>
      </c>
      <c r="F35" s="31">
        <v>213</v>
      </c>
      <c r="G35" s="31">
        <v>172</v>
      </c>
      <c r="H35" s="205">
        <v>205</v>
      </c>
      <c r="I35" s="32">
        <v>203</v>
      </c>
      <c r="J35" s="31">
        <v>48</v>
      </c>
      <c r="K35" s="83">
        <f t="shared" si="4"/>
        <v>190.5</v>
      </c>
      <c r="L35" s="82">
        <f t="shared" si="5"/>
        <v>1191</v>
      </c>
      <c r="M35" s="1">
        <f t="shared" si="6"/>
        <v>43</v>
      </c>
    </row>
    <row r="36" spans="1:13" ht="12.75">
      <c r="A36" s="28">
        <v>6</v>
      </c>
      <c r="B36" s="84" t="s">
        <v>118</v>
      </c>
      <c r="C36" s="85" t="s">
        <v>79</v>
      </c>
      <c r="D36" s="86">
        <v>184</v>
      </c>
      <c r="E36" s="87">
        <v>224</v>
      </c>
      <c r="F36" s="207">
        <v>195</v>
      </c>
      <c r="G36" s="86">
        <v>203</v>
      </c>
      <c r="H36" s="88">
        <v>193</v>
      </c>
      <c r="I36" s="87">
        <v>190</v>
      </c>
      <c r="J36" s="86"/>
      <c r="K36" s="83">
        <f t="shared" si="4"/>
        <v>198.16666666666666</v>
      </c>
      <c r="L36" s="82">
        <f t="shared" si="5"/>
        <v>1189</v>
      </c>
      <c r="M36" s="1">
        <f t="shared" si="6"/>
        <v>40</v>
      </c>
    </row>
    <row r="37" spans="1:13" ht="12.75">
      <c r="A37" s="27">
        <v>7</v>
      </c>
      <c r="B37" s="22" t="s">
        <v>132</v>
      </c>
      <c r="C37" s="19" t="s">
        <v>57</v>
      </c>
      <c r="D37" s="31">
        <v>244</v>
      </c>
      <c r="E37" s="32">
        <v>167</v>
      </c>
      <c r="F37" s="31">
        <v>208</v>
      </c>
      <c r="G37" s="31">
        <v>176</v>
      </c>
      <c r="H37" s="67">
        <v>208</v>
      </c>
      <c r="I37" s="32">
        <v>181</v>
      </c>
      <c r="J37" s="31"/>
      <c r="K37" s="83">
        <f t="shared" si="4"/>
        <v>197.33333333333334</v>
      </c>
      <c r="L37" s="82">
        <f t="shared" si="5"/>
        <v>1184</v>
      </c>
      <c r="M37" s="1">
        <f t="shared" si="6"/>
        <v>77</v>
      </c>
    </row>
    <row r="38" spans="1:13" ht="12.75">
      <c r="A38" s="28">
        <v>8</v>
      </c>
      <c r="B38" s="22" t="s">
        <v>66</v>
      </c>
      <c r="C38" s="19" t="s">
        <v>54</v>
      </c>
      <c r="D38" s="31">
        <v>181</v>
      </c>
      <c r="E38" s="32">
        <v>169</v>
      </c>
      <c r="F38" s="31">
        <v>181</v>
      </c>
      <c r="G38" s="31">
        <v>224</v>
      </c>
      <c r="H38" s="67">
        <v>203</v>
      </c>
      <c r="I38" s="32">
        <v>177</v>
      </c>
      <c r="J38" s="31">
        <v>48</v>
      </c>
      <c r="K38" s="83">
        <f t="shared" si="4"/>
        <v>189.16666666666666</v>
      </c>
      <c r="L38" s="82">
        <f t="shared" si="5"/>
        <v>1183</v>
      </c>
      <c r="M38" s="1">
        <f t="shared" si="6"/>
        <v>55</v>
      </c>
    </row>
    <row r="39" spans="1:13" ht="12.75">
      <c r="A39" s="27">
        <v>9</v>
      </c>
      <c r="B39" s="22" t="s">
        <v>61</v>
      </c>
      <c r="C39" s="19" t="s">
        <v>59</v>
      </c>
      <c r="D39" s="31">
        <v>170</v>
      </c>
      <c r="E39" s="32">
        <v>182</v>
      </c>
      <c r="F39" s="31">
        <v>182</v>
      </c>
      <c r="G39" s="31">
        <v>209</v>
      </c>
      <c r="H39" s="67">
        <v>223</v>
      </c>
      <c r="I39" s="32">
        <v>180</v>
      </c>
      <c r="J39" s="31"/>
      <c r="K39" s="83">
        <f t="shared" si="4"/>
        <v>191</v>
      </c>
      <c r="L39" s="82">
        <f t="shared" si="5"/>
        <v>1146</v>
      </c>
      <c r="M39" s="1">
        <f aca="true" t="shared" si="7" ref="M39:M48">MAX(D39:I39)-MIN(D39:I39)</f>
        <v>53</v>
      </c>
    </row>
    <row r="40" spans="1:13" ht="12.75">
      <c r="A40" s="28">
        <v>10</v>
      </c>
      <c r="B40" s="22" t="s">
        <v>55</v>
      </c>
      <c r="C40" s="19" t="s">
        <v>54</v>
      </c>
      <c r="D40" s="31">
        <v>203</v>
      </c>
      <c r="E40" s="32">
        <v>187</v>
      </c>
      <c r="F40" s="31">
        <v>195</v>
      </c>
      <c r="G40" s="31">
        <v>180</v>
      </c>
      <c r="H40" s="67">
        <v>172</v>
      </c>
      <c r="I40" s="32">
        <v>203</v>
      </c>
      <c r="J40" s="31"/>
      <c r="K40" s="83">
        <f t="shared" si="4"/>
        <v>190</v>
      </c>
      <c r="L40" s="82">
        <f t="shared" si="5"/>
        <v>1140</v>
      </c>
      <c r="M40" s="1">
        <f t="shared" si="7"/>
        <v>31</v>
      </c>
    </row>
    <row r="41" spans="1:13" ht="12.75">
      <c r="A41" s="28">
        <v>11</v>
      </c>
      <c r="B41" s="22" t="s">
        <v>76</v>
      </c>
      <c r="C41" s="19" t="s">
        <v>59</v>
      </c>
      <c r="D41" s="31">
        <v>187</v>
      </c>
      <c r="E41" s="32">
        <v>160</v>
      </c>
      <c r="F41" s="31">
        <v>180</v>
      </c>
      <c r="G41" s="31">
        <v>213</v>
      </c>
      <c r="H41" s="32">
        <v>158</v>
      </c>
      <c r="I41" s="31">
        <v>185</v>
      </c>
      <c r="J41" s="32">
        <v>48</v>
      </c>
      <c r="K41" s="35">
        <f t="shared" si="4"/>
        <v>180.5</v>
      </c>
      <c r="L41" s="82">
        <f t="shared" si="5"/>
        <v>1131</v>
      </c>
      <c r="M41" s="1">
        <f t="shared" si="7"/>
        <v>55</v>
      </c>
    </row>
    <row r="42" spans="1:13" ht="12.75">
      <c r="A42" s="27">
        <v>12</v>
      </c>
      <c r="B42" s="22" t="s">
        <v>135</v>
      </c>
      <c r="C42" s="19" t="s">
        <v>89</v>
      </c>
      <c r="D42" s="31">
        <v>157</v>
      </c>
      <c r="E42" s="32">
        <v>167</v>
      </c>
      <c r="F42" s="31">
        <v>134</v>
      </c>
      <c r="G42" s="31">
        <v>185</v>
      </c>
      <c r="H42" s="67">
        <v>195</v>
      </c>
      <c r="I42" s="32">
        <v>237</v>
      </c>
      <c r="J42" s="31">
        <v>48</v>
      </c>
      <c r="K42" s="83">
        <f t="shared" si="4"/>
        <v>179.16666666666666</v>
      </c>
      <c r="L42" s="82">
        <f t="shared" si="5"/>
        <v>1123</v>
      </c>
      <c r="M42" s="1">
        <f t="shared" si="7"/>
        <v>103</v>
      </c>
    </row>
    <row r="43" spans="1:13" ht="12.75">
      <c r="A43" s="27">
        <v>13</v>
      </c>
      <c r="B43" s="22" t="s">
        <v>106</v>
      </c>
      <c r="C43" s="19" t="s">
        <v>65</v>
      </c>
      <c r="D43" s="31">
        <v>176</v>
      </c>
      <c r="E43" s="32">
        <v>175</v>
      </c>
      <c r="F43" s="31">
        <v>187</v>
      </c>
      <c r="G43" s="31">
        <v>179</v>
      </c>
      <c r="H43" s="67">
        <v>208</v>
      </c>
      <c r="I43" s="32">
        <v>182</v>
      </c>
      <c r="J43" s="31"/>
      <c r="K43" s="83">
        <f t="shared" si="4"/>
        <v>184.5</v>
      </c>
      <c r="L43" s="82">
        <f t="shared" si="5"/>
        <v>1107</v>
      </c>
      <c r="M43" s="1">
        <f t="shared" si="7"/>
        <v>33</v>
      </c>
    </row>
    <row r="44" spans="1:13" ht="12.75">
      <c r="A44" s="28">
        <v>14</v>
      </c>
      <c r="B44" s="22" t="s">
        <v>114</v>
      </c>
      <c r="C44" s="19" t="s">
        <v>79</v>
      </c>
      <c r="D44" s="31">
        <v>197</v>
      </c>
      <c r="E44" s="32">
        <v>188</v>
      </c>
      <c r="F44" s="31">
        <v>209</v>
      </c>
      <c r="G44" s="31">
        <v>185</v>
      </c>
      <c r="H44" s="67">
        <v>150</v>
      </c>
      <c r="I44" s="32">
        <v>168</v>
      </c>
      <c r="J44" s="31"/>
      <c r="K44" s="83">
        <f t="shared" si="4"/>
        <v>182.83333333333334</v>
      </c>
      <c r="L44" s="82">
        <f t="shared" si="5"/>
        <v>1097</v>
      </c>
      <c r="M44" s="1">
        <f t="shared" si="7"/>
        <v>59</v>
      </c>
    </row>
    <row r="45" spans="1:13" ht="12.75">
      <c r="A45" s="28">
        <v>15</v>
      </c>
      <c r="B45" s="22" t="s">
        <v>72</v>
      </c>
      <c r="C45" s="19" t="s">
        <v>65</v>
      </c>
      <c r="D45" s="31">
        <v>153</v>
      </c>
      <c r="E45" s="32">
        <v>164</v>
      </c>
      <c r="F45" s="31">
        <v>156</v>
      </c>
      <c r="G45" s="31">
        <v>161</v>
      </c>
      <c r="H45" s="67">
        <v>165</v>
      </c>
      <c r="I45" s="32">
        <v>212</v>
      </c>
      <c r="J45" s="31">
        <v>48</v>
      </c>
      <c r="K45" s="93">
        <f t="shared" si="4"/>
        <v>168.5</v>
      </c>
      <c r="L45" s="94">
        <f t="shared" si="5"/>
        <v>1059</v>
      </c>
      <c r="M45" s="1">
        <f t="shared" si="7"/>
        <v>59</v>
      </c>
    </row>
    <row r="46" spans="1:13" ht="12.75">
      <c r="A46" s="27">
        <v>16</v>
      </c>
      <c r="B46" s="22" t="s">
        <v>56</v>
      </c>
      <c r="C46" s="19" t="s">
        <v>57</v>
      </c>
      <c r="D46" s="31">
        <v>171</v>
      </c>
      <c r="E46" s="32">
        <v>160</v>
      </c>
      <c r="F46" s="31">
        <v>152</v>
      </c>
      <c r="G46" s="31">
        <v>184</v>
      </c>
      <c r="H46" s="32">
        <v>184</v>
      </c>
      <c r="I46" s="31">
        <v>161</v>
      </c>
      <c r="J46" s="32"/>
      <c r="K46" s="35">
        <f t="shared" si="4"/>
        <v>168.66666666666666</v>
      </c>
      <c r="L46" s="82">
        <f t="shared" si="5"/>
        <v>1012</v>
      </c>
      <c r="M46" s="1">
        <f t="shared" si="7"/>
        <v>32</v>
      </c>
    </row>
    <row r="47" spans="1:13" ht="12.75">
      <c r="A47" s="27">
        <v>17</v>
      </c>
      <c r="B47" s="22" t="s">
        <v>96</v>
      </c>
      <c r="C47" s="19" t="s">
        <v>95</v>
      </c>
      <c r="D47" s="31">
        <v>159</v>
      </c>
      <c r="E47" s="32">
        <v>178</v>
      </c>
      <c r="F47" s="31">
        <v>170</v>
      </c>
      <c r="G47" s="31">
        <v>167</v>
      </c>
      <c r="H47" s="67">
        <v>166</v>
      </c>
      <c r="I47" s="32">
        <v>129</v>
      </c>
      <c r="J47" s="31"/>
      <c r="K47" s="83">
        <f t="shared" si="4"/>
        <v>161.5</v>
      </c>
      <c r="L47" s="82">
        <f t="shared" si="5"/>
        <v>969</v>
      </c>
      <c r="M47" s="1">
        <f t="shared" si="7"/>
        <v>49</v>
      </c>
    </row>
    <row r="48" spans="1:13" ht="12.75">
      <c r="A48" s="28">
        <v>18</v>
      </c>
      <c r="B48" s="22" t="s">
        <v>97</v>
      </c>
      <c r="C48" s="19" t="s">
        <v>54</v>
      </c>
      <c r="D48" s="31">
        <v>167</v>
      </c>
      <c r="E48" s="32">
        <v>145</v>
      </c>
      <c r="F48" s="31">
        <v>148</v>
      </c>
      <c r="G48" s="31">
        <v>179</v>
      </c>
      <c r="H48" s="67">
        <v>125</v>
      </c>
      <c r="I48" s="32">
        <v>156</v>
      </c>
      <c r="J48" s="31"/>
      <c r="K48" s="83">
        <f t="shared" si="4"/>
        <v>153.33333333333334</v>
      </c>
      <c r="L48" s="82">
        <f t="shared" si="5"/>
        <v>920</v>
      </c>
      <c r="M48" s="1">
        <f t="shared" si="7"/>
        <v>54</v>
      </c>
    </row>
    <row r="49" spans="1:12" ht="12.75">
      <c r="A49" s="91"/>
      <c r="B49" s="55"/>
      <c r="C49" s="55"/>
      <c r="D49" s="76"/>
      <c r="E49" s="76"/>
      <c r="F49" s="76"/>
      <c r="G49" s="76"/>
      <c r="H49" s="76"/>
      <c r="I49" s="76"/>
      <c r="J49" s="76"/>
      <c r="K49" s="77"/>
      <c r="L49" s="78"/>
    </row>
    <row r="50" spans="1:12" ht="15.75">
      <c r="A50" s="91"/>
      <c r="B50" s="55"/>
      <c r="D50" s="11" t="s">
        <v>37</v>
      </c>
      <c r="E50" s="76"/>
      <c r="F50" s="76"/>
      <c r="G50" s="76"/>
      <c r="H50" s="76"/>
      <c r="I50" s="76"/>
      <c r="J50" s="76"/>
      <c r="K50" s="92"/>
      <c r="L50" s="76"/>
    </row>
    <row r="51" spans="1:12" ht="13.5" thickBot="1">
      <c r="A51" s="14"/>
      <c r="B51" s="4"/>
      <c r="C51" s="4"/>
      <c r="D51" s="4"/>
      <c r="E51" s="4"/>
      <c r="F51" s="4"/>
      <c r="G51" s="4"/>
      <c r="H51" s="4"/>
      <c r="I51" s="4"/>
      <c r="J51" s="14"/>
      <c r="K51" s="14"/>
      <c r="L51" s="14"/>
    </row>
    <row r="52" spans="1:15" ht="12.75">
      <c r="A52" s="294" t="s">
        <v>0</v>
      </c>
      <c r="B52" s="297" t="s">
        <v>1</v>
      </c>
      <c r="C52" s="285" t="s">
        <v>2</v>
      </c>
      <c r="D52" s="285" t="s">
        <v>3</v>
      </c>
      <c r="E52" s="285" t="s">
        <v>4</v>
      </c>
      <c r="F52" s="285" t="s">
        <v>5</v>
      </c>
      <c r="G52" s="285" t="s">
        <v>6</v>
      </c>
      <c r="H52" s="285" t="s">
        <v>7</v>
      </c>
      <c r="I52" s="285" t="s">
        <v>8</v>
      </c>
      <c r="J52" s="291" t="s">
        <v>26</v>
      </c>
      <c r="K52" s="294" t="s">
        <v>27</v>
      </c>
      <c r="L52" s="294" t="s">
        <v>28</v>
      </c>
      <c r="M52" s="5"/>
      <c r="N52" s="5"/>
      <c r="O52" s="5"/>
    </row>
    <row r="53" spans="1:15" ht="12.75">
      <c r="A53" s="295"/>
      <c r="B53" s="298"/>
      <c r="C53" s="286"/>
      <c r="D53" s="286"/>
      <c r="E53" s="286"/>
      <c r="F53" s="286"/>
      <c r="G53" s="286"/>
      <c r="H53" s="286"/>
      <c r="I53" s="286"/>
      <c r="J53" s="292"/>
      <c r="K53" s="295"/>
      <c r="L53" s="295"/>
      <c r="M53" s="5"/>
      <c r="N53" s="5"/>
      <c r="O53" s="5"/>
    </row>
    <row r="54" spans="1:15" ht="13.5" thickBot="1">
      <c r="A54" s="296"/>
      <c r="B54" s="299"/>
      <c r="C54" s="287"/>
      <c r="D54" s="287"/>
      <c r="E54" s="287"/>
      <c r="F54" s="287"/>
      <c r="G54" s="287"/>
      <c r="H54" s="287"/>
      <c r="I54" s="287"/>
      <c r="J54" s="293"/>
      <c r="K54" s="296"/>
      <c r="L54" s="296"/>
      <c r="M54" s="5"/>
      <c r="N54" s="5"/>
      <c r="O54" s="5"/>
    </row>
    <row r="55" spans="1:13" ht="12.75">
      <c r="A55" s="27">
        <v>1</v>
      </c>
      <c r="B55" s="18" t="s">
        <v>73</v>
      </c>
      <c r="C55" s="19" t="s">
        <v>59</v>
      </c>
      <c r="D55" s="29">
        <v>198</v>
      </c>
      <c r="E55" s="29">
        <v>194</v>
      </c>
      <c r="F55" s="30">
        <v>238</v>
      </c>
      <c r="G55" s="29">
        <v>184</v>
      </c>
      <c r="H55" s="150">
        <v>191</v>
      </c>
      <c r="I55" s="29">
        <v>193</v>
      </c>
      <c r="J55" s="30">
        <v>48</v>
      </c>
      <c r="K55" s="79">
        <f aca="true" t="shared" si="8" ref="K55:K62">AVERAGE(D55:I55)</f>
        <v>199.66666666666666</v>
      </c>
      <c r="L55" s="80">
        <f aca="true" t="shared" si="9" ref="L55:L62">SUM(D55:J55)</f>
        <v>1246</v>
      </c>
      <c r="M55" s="1">
        <f aca="true" t="shared" si="10" ref="M55:M62">MAX(D55:I55)-MIN(D55:I55)</f>
        <v>54</v>
      </c>
    </row>
    <row r="56" spans="1:13" ht="12.75">
      <c r="A56" s="28">
        <v>2</v>
      </c>
      <c r="B56" s="22" t="s">
        <v>140</v>
      </c>
      <c r="C56" s="19" t="s">
        <v>65</v>
      </c>
      <c r="D56" s="31">
        <v>224</v>
      </c>
      <c r="E56" s="32">
        <v>198</v>
      </c>
      <c r="F56" s="31">
        <v>226</v>
      </c>
      <c r="G56" s="148">
        <v>194</v>
      </c>
      <c r="H56" s="32">
        <v>195</v>
      </c>
      <c r="I56" s="31">
        <v>179</v>
      </c>
      <c r="J56" s="32"/>
      <c r="K56" s="35">
        <f t="shared" si="8"/>
        <v>202.66666666666666</v>
      </c>
      <c r="L56" s="82">
        <f t="shared" si="9"/>
        <v>1216</v>
      </c>
      <c r="M56" s="1">
        <f t="shared" si="10"/>
        <v>47</v>
      </c>
    </row>
    <row r="57" spans="1:13" ht="12.75">
      <c r="A57" s="28">
        <v>3</v>
      </c>
      <c r="B57" s="22" t="s">
        <v>61</v>
      </c>
      <c r="C57" s="19" t="s">
        <v>59</v>
      </c>
      <c r="D57" s="148">
        <v>197</v>
      </c>
      <c r="E57" s="32">
        <v>202</v>
      </c>
      <c r="F57" s="31">
        <v>168</v>
      </c>
      <c r="G57" s="31">
        <v>179</v>
      </c>
      <c r="H57" s="67">
        <v>204</v>
      </c>
      <c r="I57" s="32">
        <v>228</v>
      </c>
      <c r="J57" s="31"/>
      <c r="K57" s="35">
        <f t="shared" si="8"/>
        <v>196.33333333333334</v>
      </c>
      <c r="L57" s="82">
        <f t="shared" si="9"/>
        <v>1178</v>
      </c>
      <c r="M57" s="1">
        <f t="shared" si="10"/>
        <v>60</v>
      </c>
    </row>
    <row r="58" spans="1:13" ht="12.75">
      <c r="A58" s="27">
        <v>4</v>
      </c>
      <c r="B58" s="22" t="s">
        <v>114</v>
      </c>
      <c r="C58" s="19" t="s">
        <v>79</v>
      </c>
      <c r="D58" s="31">
        <v>166</v>
      </c>
      <c r="E58" s="32">
        <v>210</v>
      </c>
      <c r="F58" s="31">
        <v>176</v>
      </c>
      <c r="G58" s="31">
        <v>192</v>
      </c>
      <c r="H58" s="67">
        <v>209</v>
      </c>
      <c r="I58" s="32">
        <v>166</v>
      </c>
      <c r="J58" s="31"/>
      <c r="K58" s="35">
        <f t="shared" si="8"/>
        <v>186.5</v>
      </c>
      <c r="L58" s="82">
        <f t="shared" si="9"/>
        <v>1119</v>
      </c>
      <c r="M58" s="1">
        <f t="shared" si="10"/>
        <v>44</v>
      </c>
    </row>
    <row r="59" spans="1:13" ht="12.75">
      <c r="A59" s="28">
        <v>5</v>
      </c>
      <c r="B59" s="84" t="s">
        <v>106</v>
      </c>
      <c r="C59" s="85" t="s">
        <v>65</v>
      </c>
      <c r="D59" s="86">
        <v>198</v>
      </c>
      <c r="E59" s="87">
        <v>173</v>
      </c>
      <c r="F59" s="86">
        <v>190</v>
      </c>
      <c r="G59" s="86">
        <v>179</v>
      </c>
      <c r="H59" s="88">
        <v>154</v>
      </c>
      <c r="I59" s="87">
        <v>189</v>
      </c>
      <c r="J59" s="86"/>
      <c r="K59" s="35">
        <f t="shared" si="8"/>
        <v>180.5</v>
      </c>
      <c r="L59" s="82">
        <f t="shared" si="9"/>
        <v>1083</v>
      </c>
      <c r="M59" s="1">
        <f t="shared" si="10"/>
        <v>44</v>
      </c>
    </row>
    <row r="60" spans="1:13" ht="12.75">
      <c r="A60" s="28">
        <v>6</v>
      </c>
      <c r="B60" s="22" t="s">
        <v>132</v>
      </c>
      <c r="C60" s="19" t="s">
        <v>57</v>
      </c>
      <c r="D60" s="31">
        <v>198</v>
      </c>
      <c r="E60" s="32">
        <v>153</v>
      </c>
      <c r="F60" s="31">
        <v>198</v>
      </c>
      <c r="G60" s="31">
        <v>164</v>
      </c>
      <c r="H60" s="67">
        <v>123</v>
      </c>
      <c r="I60" s="32">
        <v>204</v>
      </c>
      <c r="J60" s="31"/>
      <c r="K60" s="35">
        <f t="shared" si="8"/>
        <v>173.33333333333334</v>
      </c>
      <c r="L60" s="82">
        <f t="shared" si="9"/>
        <v>1040</v>
      </c>
      <c r="M60" s="1">
        <f t="shared" si="10"/>
        <v>81</v>
      </c>
    </row>
    <row r="61" spans="1:13" ht="12.75">
      <c r="A61" s="27">
        <v>7</v>
      </c>
      <c r="B61" s="22" t="s">
        <v>141</v>
      </c>
      <c r="C61" s="19" t="s">
        <v>65</v>
      </c>
      <c r="D61" s="31">
        <v>151</v>
      </c>
      <c r="E61" s="32">
        <v>151</v>
      </c>
      <c r="F61" s="31">
        <v>146</v>
      </c>
      <c r="G61" s="31">
        <v>139</v>
      </c>
      <c r="H61" s="67">
        <v>134</v>
      </c>
      <c r="I61" s="32">
        <v>141</v>
      </c>
      <c r="J61" s="31">
        <v>48</v>
      </c>
      <c r="K61" s="35">
        <f t="shared" si="8"/>
        <v>143.66666666666666</v>
      </c>
      <c r="L61" s="82">
        <f t="shared" si="9"/>
        <v>910</v>
      </c>
      <c r="M61" s="1">
        <f t="shared" si="10"/>
        <v>17</v>
      </c>
    </row>
    <row r="62" spans="1:13" ht="12.75">
      <c r="A62" s="28">
        <v>8</v>
      </c>
      <c r="B62" s="22" t="s">
        <v>111</v>
      </c>
      <c r="C62" s="19" t="s">
        <v>59</v>
      </c>
      <c r="D62" s="31">
        <v>133</v>
      </c>
      <c r="E62" s="32">
        <v>114</v>
      </c>
      <c r="F62" s="31">
        <v>150</v>
      </c>
      <c r="G62" s="31">
        <v>144</v>
      </c>
      <c r="H62" s="67">
        <v>172</v>
      </c>
      <c r="I62" s="32">
        <v>147</v>
      </c>
      <c r="J62" s="31"/>
      <c r="K62" s="35">
        <f t="shared" si="8"/>
        <v>143.33333333333334</v>
      </c>
      <c r="L62" s="82">
        <f t="shared" si="9"/>
        <v>860</v>
      </c>
      <c r="M62" s="1">
        <f t="shared" si="10"/>
        <v>58</v>
      </c>
    </row>
    <row r="64" spans="1:12" ht="16.5" thickBot="1">
      <c r="A64" s="91"/>
      <c r="B64" s="55"/>
      <c r="D64" s="11" t="s">
        <v>38</v>
      </c>
      <c r="E64" s="76"/>
      <c r="F64" s="76"/>
      <c r="G64" s="76"/>
      <c r="H64" s="76"/>
      <c r="I64" s="76"/>
      <c r="J64" s="76"/>
      <c r="K64" s="92"/>
      <c r="L64" s="76"/>
    </row>
    <row r="65" spans="1:15" ht="12.75">
      <c r="A65" s="294" t="s">
        <v>0</v>
      </c>
      <c r="B65" s="297" t="s">
        <v>1</v>
      </c>
      <c r="C65" s="285" t="s">
        <v>2</v>
      </c>
      <c r="D65" s="285" t="s">
        <v>3</v>
      </c>
      <c r="E65" s="285" t="s">
        <v>4</v>
      </c>
      <c r="F65" s="285" t="s">
        <v>5</v>
      </c>
      <c r="G65" s="285" t="s">
        <v>6</v>
      </c>
      <c r="H65" s="285" t="s">
        <v>7</v>
      </c>
      <c r="I65" s="285" t="s">
        <v>8</v>
      </c>
      <c r="J65" s="291" t="s">
        <v>26</v>
      </c>
      <c r="K65" s="294" t="s">
        <v>27</v>
      </c>
      <c r="L65" s="294" t="s">
        <v>28</v>
      </c>
      <c r="M65" s="5"/>
      <c r="N65" s="5"/>
      <c r="O65" s="5"/>
    </row>
    <row r="66" spans="1:15" ht="12.75">
      <c r="A66" s="295"/>
      <c r="B66" s="298"/>
      <c r="C66" s="286"/>
      <c r="D66" s="286"/>
      <c r="E66" s="286"/>
      <c r="F66" s="286"/>
      <c r="G66" s="286"/>
      <c r="H66" s="286"/>
      <c r="I66" s="286"/>
      <c r="J66" s="292"/>
      <c r="K66" s="295"/>
      <c r="L66" s="295"/>
      <c r="M66" s="5"/>
      <c r="N66" s="5"/>
      <c r="O66" s="5"/>
    </row>
    <row r="67" spans="1:15" ht="13.5" thickBot="1">
      <c r="A67" s="296"/>
      <c r="B67" s="299"/>
      <c r="C67" s="287"/>
      <c r="D67" s="287"/>
      <c r="E67" s="287"/>
      <c r="F67" s="287"/>
      <c r="G67" s="287"/>
      <c r="H67" s="287"/>
      <c r="I67" s="287"/>
      <c r="J67" s="293"/>
      <c r="K67" s="296"/>
      <c r="L67" s="296"/>
      <c r="M67" s="5"/>
      <c r="N67" s="5"/>
      <c r="O67" s="5"/>
    </row>
    <row r="68" spans="1:13" ht="12.75">
      <c r="A68" s="27">
        <v>1</v>
      </c>
      <c r="B68" s="18" t="s">
        <v>132</v>
      </c>
      <c r="C68" s="19" t="s">
        <v>57</v>
      </c>
      <c r="D68" s="162">
        <v>240</v>
      </c>
      <c r="E68" s="29">
        <v>227</v>
      </c>
      <c r="F68" s="30">
        <v>224</v>
      </c>
      <c r="G68" s="29">
        <v>223</v>
      </c>
      <c r="H68" s="30">
        <v>210</v>
      </c>
      <c r="I68" s="29">
        <v>216</v>
      </c>
      <c r="J68" s="30"/>
      <c r="K68" s="79">
        <f aca="true" t="shared" si="11" ref="K68:K75">AVERAGE(D68:I68)</f>
        <v>223.33333333333334</v>
      </c>
      <c r="L68" s="96">
        <f aca="true" t="shared" si="12" ref="L68:L75">SUM(D68:J68)</f>
        <v>1340</v>
      </c>
      <c r="M68" s="1">
        <f aca="true" t="shared" si="13" ref="M68:M75">MAX(D68:I68)-MIN(D68:I68)</f>
        <v>30</v>
      </c>
    </row>
    <row r="69" spans="1:13" ht="12.75">
      <c r="A69" s="28">
        <v>2</v>
      </c>
      <c r="B69" s="22" t="s">
        <v>129</v>
      </c>
      <c r="C69" s="19" t="s">
        <v>59</v>
      </c>
      <c r="D69" s="31">
        <v>191</v>
      </c>
      <c r="E69" s="32">
        <v>223</v>
      </c>
      <c r="F69" s="31">
        <v>213</v>
      </c>
      <c r="G69" s="31">
        <v>246</v>
      </c>
      <c r="H69" s="32">
        <v>211</v>
      </c>
      <c r="I69" s="31">
        <v>233</v>
      </c>
      <c r="J69" s="32"/>
      <c r="K69" s="97">
        <f t="shared" si="11"/>
        <v>219.5</v>
      </c>
      <c r="L69" s="24">
        <f t="shared" si="12"/>
        <v>1317</v>
      </c>
      <c r="M69" s="1">
        <f t="shared" si="13"/>
        <v>55</v>
      </c>
    </row>
    <row r="70" spans="1:13" ht="12.75">
      <c r="A70" s="28">
        <v>3</v>
      </c>
      <c r="B70" s="22" t="s">
        <v>118</v>
      </c>
      <c r="C70" s="19" t="s">
        <v>79</v>
      </c>
      <c r="D70" s="31">
        <v>189</v>
      </c>
      <c r="E70" s="32">
        <v>223</v>
      </c>
      <c r="F70" s="31">
        <v>181</v>
      </c>
      <c r="G70" s="31">
        <v>231</v>
      </c>
      <c r="H70" s="67">
        <v>268</v>
      </c>
      <c r="I70" s="149">
        <v>188</v>
      </c>
      <c r="J70" s="98"/>
      <c r="K70" s="97">
        <f t="shared" si="11"/>
        <v>213.33333333333334</v>
      </c>
      <c r="L70" s="24">
        <f t="shared" si="12"/>
        <v>1280</v>
      </c>
      <c r="M70" s="1">
        <f t="shared" si="13"/>
        <v>87</v>
      </c>
    </row>
    <row r="71" spans="1:13" ht="12.75">
      <c r="A71" s="27">
        <v>4</v>
      </c>
      <c r="B71" s="22" t="s">
        <v>64</v>
      </c>
      <c r="C71" s="19" t="s">
        <v>65</v>
      </c>
      <c r="D71" s="148">
        <v>175</v>
      </c>
      <c r="E71" s="32">
        <v>215</v>
      </c>
      <c r="F71" s="31">
        <v>196</v>
      </c>
      <c r="G71" s="31">
        <v>277</v>
      </c>
      <c r="H71" s="67">
        <v>194</v>
      </c>
      <c r="I71" s="32">
        <v>198</v>
      </c>
      <c r="J71" s="98"/>
      <c r="K71" s="97">
        <f t="shared" si="11"/>
        <v>209.16666666666666</v>
      </c>
      <c r="L71" s="24">
        <f t="shared" si="12"/>
        <v>1255</v>
      </c>
      <c r="M71" s="1">
        <f t="shared" si="13"/>
        <v>102</v>
      </c>
    </row>
    <row r="72" spans="1:13" ht="12.75">
      <c r="A72" s="28">
        <v>5</v>
      </c>
      <c r="B72" s="84" t="s">
        <v>107</v>
      </c>
      <c r="C72" s="85" t="s">
        <v>65</v>
      </c>
      <c r="D72" s="86">
        <v>247</v>
      </c>
      <c r="E72" s="87">
        <v>200</v>
      </c>
      <c r="F72" s="86">
        <v>191</v>
      </c>
      <c r="G72" s="86">
        <v>229</v>
      </c>
      <c r="H72" s="222">
        <v>188</v>
      </c>
      <c r="I72" s="87">
        <v>193</v>
      </c>
      <c r="J72" s="99"/>
      <c r="K72" s="97">
        <f t="shared" si="11"/>
        <v>208</v>
      </c>
      <c r="L72" s="24">
        <f t="shared" si="12"/>
        <v>1248</v>
      </c>
      <c r="M72" s="1">
        <f t="shared" si="13"/>
        <v>59</v>
      </c>
    </row>
    <row r="73" spans="1:13" ht="12.75">
      <c r="A73" s="28">
        <v>6</v>
      </c>
      <c r="B73" s="22" t="s">
        <v>101</v>
      </c>
      <c r="C73" s="19" t="s">
        <v>92</v>
      </c>
      <c r="D73" s="31">
        <v>183</v>
      </c>
      <c r="E73" s="32">
        <v>189</v>
      </c>
      <c r="F73" s="31">
        <v>202</v>
      </c>
      <c r="G73" s="31">
        <v>179</v>
      </c>
      <c r="H73" s="67">
        <v>207</v>
      </c>
      <c r="I73" s="32">
        <v>182</v>
      </c>
      <c r="J73" s="98"/>
      <c r="K73" s="97">
        <f t="shared" si="11"/>
        <v>190.33333333333334</v>
      </c>
      <c r="L73" s="24">
        <f t="shared" si="12"/>
        <v>1142</v>
      </c>
      <c r="M73" s="1">
        <f t="shared" si="13"/>
        <v>28</v>
      </c>
    </row>
    <row r="74" spans="1:13" ht="12.75">
      <c r="A74" s="27">
        <v>7</v>
      </c>
      <c r="B74" s="22" t="s">
        <v>94</v>
      </c>
      <c r="C74" s="19" t="s">
        <v>95</v>
      </c>
      <c r="D74" s="31">
        <v>186</v>
      </c>
      <c r="E74" s="32">
        <v>235</v>
      </c>
      <c r="F74" s="31">
        <v>172</v>
      </c>
      <c r="G74" s="31">
        <v>178</v>
      </c>
      <c r="H74" s="67">
        <v>164</v>
      </c>
      <c r="I74" s="32">
        <v>189</v>
      </c>
      <c r="J74" s="98"/>
      <c r="K74" s="97">
        <f t="shared" si="11"/>
        <v>187.33333333333334</v>
      </c>
      <c r="L74" s="24">
        <f t="shared" si="12"/>
        <v>1124</v>
      </c>
      <c r="M74" s="1">
        <f t="shared" si="13"/>
        <v>71</v>
      </c>
    </row>
    <row r="75" spans="1:13" ht="12.75">
      <c r="A75" s="28">
        <v>8</v>
      </c>
      <c r="B75" s="22" t="s">
        <v>141</v>
      </c>
      <c r="C75" s="19" t="s">
        <v>65</v>
      </c>
      <c r="D75" s="31">
        <v>113</v>
      </c>
      <c r="E75" s="32">
        <v>151</v>
      </c>
      <c r="F75" s="31">
        <v>148</v>
      </c>
      <c r="G75" s="31">
        <v>159</v>
      </c>
      <c r="H75" s="67">
        <v>169</v>
      </c>
      <c r="I75" s="32">
        <v>185</v>
      </c>
      <c r="J75" s="98">
        <v>48</v>
      </c>
      <c r="K75" s="97">
        <f t="shared" si="11"/>
        <v>154.16666666666666</v>
      </c>
      <c r="L75" s="24">
        <f t="shared" si="12"/>
        <v>973</v>
      </c>
      <c r="M75" s="1">
        <f t="shared" si="13"/>
        <v>72</v>
      </c>
    </row>
    <row r="77" spans="3:9" ht="15.75">
      <c r="C77" s="100" t="s">
        <v>34</v>
      </c>
      <c r="D77" s="282" t="s">
        <v>132</v>
      </c>
      <c r="E77" s="283"/>
      <c r="F77" s="283"/>
      <c r="G77" s="283"/>
      <c r="H77" s="283"/>
      <c r="I77" s="284"/>
    </row>
  </sheetData>
  <sheetProtection/>
  <mergeCells count="51">
    <mergeCell ref="G12:G14"/>
    <mergeCell ref="H12:H14"/>
    <mergeCell ref="A12:A14"/>
    <mergeCell ref="B12:B14"/>
    <mergeCell ref="C12:C14"/>
    <mergeCell ref="D12:D14"/>
    <mergeCell ref="E12:E14"/>
    <mergeCell ref="F12:F14"/>
    <mergeCell ref="A28:A30"/>
    <mergeCell ref="B28:B30"/>
    <mergeCell ref="C28:C30"/>
    <mergeCell ref="D28:D30"/>
    <mergeCell ref="J28:J30"/>
    <mergeCell ref="K28:K30"/>
    <mergeCell ref="L28:L30"/>
    <mergeCell ref="I12:I14"/>
    <mergeCell ref="J12:J14"/>
    <mergeCell ref="K12:K14"/>
    <mergeCell ref="L12:L14"/>
    <mergeCell ref="E52:E54"/>
    <mergeCell ref="G28:G30"/>
    <mergeCell ref="H28:H30"/>
    <mergeCell ref="I28:I30"/>
    <mergeCell ref="E28:E30"/>
    <mergeCell ref="F28:F30"/>
    <mergeCell ref="A52:A54"/>
    <mergeCell ref="B52:B54"/>
    <mergeCell ref="C52:C54"/>
    <mergeCell ref="D52:D54"/>
    <mergeCell ref="I52:I54"/>
    <mergeCell ref="J52:J54"/>
    <mergeCell ref="K52:K54"/>
    <mergeCell ref="L52:L54"/>
    <mergeCell ref="F65:F67"/>
    <mergeCell ref="G52:G54"/>
    <mergeCell ref="F52:F54"/>
    <mergeCell ref="H52:H54"/>
    <mergeCell ref="B65:B67"/>
    <mergeCell ref="C65:C67"/>
    <mergeCell ref="D65:D67"/>
    <mergeCell ref="E65:E67"/>
    <mergeCell ref="A6:K6"/>
    <mergeCell ref="A7:L7"/>
    <mergeCell ref="D77:I77"/>
    <mergeCell ref="G65:G67"/>
    <mergeCell ref="H65:H67"/>
    <mergeCell ref="I65:I67"/>
    <mergeCell ref="J65:J67"/>
    <mergeCell ref="K65:K67"/>
    <mergeCell ref="L65:L67"/>
    <mergeCell ref="A65:A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B1">
      <selection activeCell="R24" sqref="R24"/>
    </sheetView>
  </sheetViews>
  <sheetFormatPr defaultColWidth="9.00390625" defaultRowHeight="12.75"/>
  <cols>
    <col min="1" max="1" width="4.25390625" style="0" hidden="1" customWidth="1"/>
    <col min="2" max="2" width="3.25390625" style="6" customWidth="1"/>
    <col min="3" max="3" width="22.25390625" style="6" customWidth="1"/>
    <col min="4" max="4" width="5.875" style="6" customWidth="1"/>
    <col min="5" max="5" width="6.00390625" style="6" customWidth="1"/>
    <col min="6" max="6" width="6.75390625" style="6" bestFit="1" customWidth="1"/>
    <col min="7" max="7" width="6.00390625" style="6" customWidth="1"/>
    <col min="8" max="8" width="1.75390625" style="6" customWidth="1"/>
    <col min="9" max="9" width="3.875" style="6" customWidth="1"/>
    <col min="10" max="10" width="21.875" style="6" customWidth="1"/>
    <col min="11" max="11" width="5.875" style="6" customWidth="1"/>
    <col min="12" max="12" width="6.25390625" style="6" customWidth="1"/>
    <col min="13" max="13" width="6.75390625" style="6" bestFit="1" customWidth="1"/>
    <col min="14" max="14" width="6.375" style="6" bestFit="1" customWidth="1"/>
    <col min="15" max="15" width="1.875" style="6" customWidth="1"/>
    <col min="16" max="16" width="3.25390625" style="0" customWidth="1"/>
    <col min="17" max="17" width="21.875" style="0" customWidth="1"/>
    <col min="18" max="18" width="6.125" style="0" customWidth="1"/>
    <col min="19" max="19" width="6.25390625" style="0" customWidth="1"/>
    <col min="20" max="20" width="6.75390625" style="0" bestFit="1" customWidth="1"/>
    <col min="21" max="21" width="6.00390625" style="0" customWidth="1"/>
  </cols>
  <sheetData>
    <row r="1" spans="2:15" ht="12.75"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2:15" ht="12.75"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2:15" ht="12.75"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2:15" ht="12.75"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2:15" ht="12.75"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21" ht="22.5">
      <c r="A6" s="259" t="s">
        <v>50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</row>
    <row r="7" spans="1:21" ht="22.5">
      <c r="A7" s="273" t="s">
        <v>48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</row>
    <row r="8" spans="3:17" ht="19.5"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43"/>
      <c r="Q8" s="43"/>
    </row>
    <row r="9" spans="2:21" ht="31.5">
      <c r="B9" s="7"/>
      <c r="C9" s="101" t="s">
        <v>18</v>
      </c>
      <c r="D9" s="42"/>
      <c r="E9" s="42"/>
      <c r="F9" s="42"/>
      <c r="G9" s="42"/>
      <c r="H9" s="42"/>
      <c r="I9" s="42"/>
      <c r="J9" s="101" t="s">
        <v>19</v>
      </c>
      <c r="K9" s="42"/>
      <c r="L9" s="42"/>
      <c r="M9" s="42"/>
      <c r="N9" s="42"/>
      <c r="O9" s="42"/>
      <c r="P9" s="42"/>
      <c r="Q9" s="101" t="s">
        <v>20</v>
      </c>
      <c r="R9" s="42"/>
      <c r="S9" s="7"/>
      <c r="T9" s="7"/>
      <c r="U9" s="7"/>
    </row>
    <row r="10" spans="2:21" ht="12.75">
      <c r="B10" s="38" t="s">
        <v>21</v>
      </c>
      <c r="C10" s="38" t="s">
        <v>39</v>
      </c>
      <c r="D10" s="38" t="s">
        <v>3</v>
      </c>
      <c r="E10" s="38" t="s">
        <v>4</v>
      </c>
      <c r="F10" s="38" t="s">
        <v>22</v>
      </c>
      <c r="G10" s="38" t="s">
        <v>0</v>
      </c>
      <c r="I10" s="41" t="s">
        <v>21</v>
      </c>
      <c r="J10" s="41" t="str">
        <f>C10</f>
        <v>Фамилия Имя</v>
      </c>
      <c r="K10" s="38" t="s">
        <v>3</v>
      </c>
      <c r="L10" s="38" t="s">
        <v>4</v>
      </c>
      <c r="M10" s="38" t="s">
        <v>22</v>
      </c>
      <c r="N10" s="38" t="s">
        <v>0</v>
      </c>
      <c r="P10" s="41" t="s">
        <v>21</v>
      </c>
      <c r="Q10" s="41" t="str">
        <f>J10</f>
        <v>Фамилия Имя</v>
      </c>
      <c r="R10" s="38" t="s">
        <v>3</v>
      </c>
      <c r="S10" s="38" t="s">
        <v>4</v>
      </c>
      <c r="T10" s="38" t="s">
        <v>22</v>
      </c>
      <c r="U10" s="38" t="s">
        <v>0</v>
      </c>
    </row>
    <row r="11" spans="2:21" ht="15" customHeight="1">
      <c r="B11" s="39">
        <v>10</v>
      </c>
      <c r="C11" s="23" t="s">
        <v>133</v>
      </c>
      <c r="D11" s="40">
        <v>232</v>
      </c>
      <c r="E11" s="8">
        <v>187</v>
      </c>
      <c r="F11" s="8">
        <f aca="true" t="shared" si="0" ref="F11:F18">E11+D11</f>
        <v>419</v>
      </c>
      <c r="G11" s="15" t="s">
        <v>158</v>
      </c>
      <c r="I11" s="15">
        <v>7</v>
      </c>
      <c r="J11" s="23" t="s">
        <v>64</v>
      </c>
      <c r="K11" s="40">
        <v>235</v>
      </c>
      <c r="L11" s="8">
        <v>218</v>
      </c>
      <c r="M11" s="8">
        <f aca="true" t="shared" si="1" ref="M11:M18">L11+K11</f>
        <v>453</v>
      </c>
      <c r="N11" s="15" t="s">
        <v>158</v>
      </c>
      <c r="P11" s="39">
        <v>4</v>
      </c>
      <c r="Q11" s="23" t="s">
        <v>66</v>
      </c>
      <c r="R11" s="40">
        <v>267</v>
      </c>
      <c r="S11" s="8">
        <v>220</v>
      </c>
      <c r="T11" s="8">
        <f aca="true" t="shared" si="2" ref="T11:T18">S11+R11</f>
        <v>487</v>
      </c>
      <c r="U11" s="15" t="s">
        <v>158</v>
      </c>
    </row>
    <row r="12" spans="2:21" ht="15" customHeight="1">
      <c r="B12" s="39">
        <v>11</v>
      </c>
      <c r="C12" s="23" t="s">
        <v>97</v>
      </c>
      <c r="D12" s="40">
        <v>212</v>
      </c>
      <c r="E12" s="8">
        <v>186</v>
      </c>
      <c r="F12" s="8">
        <f t="shared" si="0"/>
        <v>398</v>
      </c>
      <c r="G12" s="15" t="s">
        <v>158</v>
      </c>
      <c r="I12" s="39">
        <v>9</v>
      </c>
      <c r="J12" s="23" t="s">
        <v>107</v>
      </c>
      <c r="K12" s="40">
        <v>196</v>
      </c>
      <c r="L12" s="8">
        <v>244</v>
      </c>
      <c r="M12" s="8">
        <f t="shared" si="1"/>
        <v>440</v>
      </c>
      <c r="N12" s="8" t="s">
        <v>158</v>
      </c>
      <c r="P12" s="39">
        <v>3</v>
      </c>
      <c r="Q12" s="23" t="s">
        <v>118</v>
      </c>
      <c r="R12" s="40">
        <v>196</v>
      </c>
      <c r="S12" s="8">
        <v>210</v>
      </c>
      <c r="T12" s="8">
        <f t="shared" si="2"/>
        <v>406</v>
      </c>
      <c r="U12" s="15" t="s">
        <v>158</v>
      </c>
    </row>
    <row r="13" spans="2:21" ht="15" customHeight="1">
      <c r="B13" s="39">
        <v>12</v>
      </c>
      <c r="C13" s="23" t="s">
        <v>73</v>
      </c>
      <c r="D13" s="40">
        <v>191</v>
      </c>
      <c r="E13" s="8">
        <v>199</v>
      </c>
      <c r="F13" s="8">
        <f t="shared" si="0"/>
        <v>390</v>
      </c>
      <c r="G13" s="8" t="s">
        <v>158</v>
      </c>
      <c r="I13" s="15">
        <v>5</v>
      </c>
      <c r="J13" s="23" t="s">
        <v>140</v>
      </c>
      <c r="K13" s="40">
        <v>237</v>
      </c>
      <c r="L13" s="8">
        <v>163</v>
      </c>
      <c r="M13" s="8">
        <f t="shared" si="1"/>
        <v>400</v>
      </c>
      <c r="N13" s="8" t="s">
        <v>158</v>
      </c>
      <c r="P13" s="39">
        <v>9</v>
      </c>
      <c r="Q13" s="23" t="s">
        <v>107</v>
      </c>
      <c r="R13" s="40">
        <v>212</v>
      </c>
      <c r="S13" s="8">
        <v>192</v>
      </c>
      <c r="T13" s="8">
        <f t="shared" si="2"/>
        <v>404</v>
      </c>
      <c r="U13" s="15" t="s">
        <v>158</v>
      </c>
    </row>
    <row r="14" spans="2:21" ht="15" customHeight="1">
      <c r="B14" s="39">
        <v>9</v>
      </c>
      <c r="C14" s="23" t="s">
        <v>107</v>
      </c>
      <c r="D14" s="40">
        <v>191</v>
      </c>
      <c r="E14" s="8">
        <v>183</v>
      </c>
      <c r="F14" s="8">
        <f t="shared" si="0"/>
        <v>374</v>
      </c>
      <c r="G14" s="15" t="s">
        <v>158</v>
      </c>
      <c r="I14" s="15">
        <v>8</v>
      </c>
      <c r="J14" s="23" t="s">
        <v>74</v>
      </c>
      <c r="K14" s="40">
        <v>203</v>
      </c>
      <c r="L14" s="8">
        <v>189</v>
      </c>
      <c r="M14" s="8">
        <f t="shared" si="1"/>
        <v>392</v>
      </c>
      <c r="N14" s="15" t="s">
        <v>158</v>
      </c>
      <c r="P14" s="39">
        <v>8</v>
      </c>
      <c r="Q14" s="23" t="s">
        <v>74</v>
      </c>
      <c r="R14" s="40">
        <v>191</v>
      </c>
      <c r="S14" s="8">
        <v>201</v>
      </c>
      <c r="T14" s="8">
        <f t="shared" si="2"/>
        <v>392</v>
      </c>
      <c r="U14" s="15" t="s">
        <v>158</v>
      </c>
    </row>
    <row r="15" spans="2:21" ht="15" customHeight="1">
      <c r="B15" s="39">
        <v>16</v>
      </c>
      <c r="C15" s="23" t="s">
        <v>135</v>
      </c>
      <c r="D15" s="40">
        <v>209</v>
      </c>
      <c r="E15" s="8">
        <v>148</v>
      </c>
      <c r="F15" s="8">
        <f t="shared" si="0"/>
        <v>357</v>
      </c>
      <c r="G15" s="8">
        <v>16</v>
      </c>
      <c r="I15" s="15">
        <v>6</v>
      </c>
      <c r="J15" s="23" t="s">
        <v>131</v>
      </c>
      <c r="K15" s="8">
        <v>201</v>
      </c>
      <c r="L15" s="8">
        <v>179</v>
      </c>
      <c r="M15" s="8">
        <f t="shared" si="1"/>
        <v>380</v>
      </c>
      <c r="N15" s="8">
        <v>9</v>
      </c>
      <c r="P15" s="39">
        <v>5</v>
      </c>
      <c r="Q15" s="23" t="s">
        <v>140</v>
      </c>
      <c r="R15" s="40">
        <v>202</v>
      </c>
      <c r="S15" s="8">
        <v>183</v>
      </c>
      <c r="T15" s="8">
        <f t="shared" si="2"/>
        <v>385</v>
      </c>
      <c r="U15" s="15">
        <v>7</v>
      </c>
    </row>
    <row r="16" spans="2:21" ht="15" customHeight="1">
      <c r="B16" s="39">
        <v>14</v>
      </c>
      <c r="C16" s="23" t="s">
        <v>106</v>
      </c>
      <c r="D16" s="40">
        <v>170</v>
      </c>
      <c r="E16" s="8">
        <v>168</v>
      </c>
      <c r="F16" s="8">
        <f t="shared" si="0"/>
        <v>338</v>
      </c>
      <c r="G16" s="8">
        <v>14</v>
      </c>
      <c r="I16" s="39">
        <v>10</v>
      </c>
      <c r="J16" s="23" t="s">
        <v>133</v>
      </c>
      <c r="K16" s="8">
        <v>178</v>
      </c>
      <c r="L16" s="8">
        <v>182</v>
      </c>
      <c r="M16" s="8">
        <f t="shared" si="1"/>
        <v>360</v>
      </c>
      <c r="N16" s="8">
        <v>10</v>
      </c>
      <c r="P16" s="39">
        <v>7</v>
      </c>
      <c r="Q16" s="23" t="s">
        <v>64</v>
      </c>
      <c r="R16" s="8">
        <v>181</v>
      </c>
      <c r="S16" s="8">
        <v>200</v>
      </c>
      <c r="T16" s="8">
        <f t="shared" si="2"/>
        <v>381</v>
      </c>
      <c r="U16" s="15">
        <v>8</v>
      </c>
    </row>
    <row r="17" spans="2:21" ht="15" customHeight="1">
      <c r="B17" s="39">
        <v>13</v>
      </c>
      <c r="C17" s="23" t="s">
        <v>55</v>
      </c>
      <c r="D17" s="40">
        <v>149</v>
      </c>
      <c r="E17" s="8">
        <v>180</v>
      </c>
      <c r="F17" s="8">
        <f t="shared" si="0"/>
        <v>329</v>
      </c>
      <c r="G17" s="8">
        <v>13</v>
      </c>
      <c r="I17" s="39">
        <v>12</v>
      </c>
      <c r="J17" s="23" t="s">
        <v>73</v>
      </c>
      <c r="K17" s="8">
        <v>185</v>
      </c>
      <c r="L17" s="8">
        <v>170</v>
      </c>
      <c r="M17" s="8">
        <f t="shared" si="1"/>
        <v>355</v>
      </c>
      <c r="N17" s="8">
        <v>12</v>
      </c>
      <c r="P17" s="39">
        <v>1</v>
      </c>
      <c r="Q17" s="23" t="s">
        <v>132</v>
      </c>
      <c r="R17" s="8">
        <v>165</v>
      </c>
      <c r="S17" s="8">
        <v>204</v>
      </c>
      <c r="T17" s="8">
        <f t="shared" si="2"/>
        <v>369</v>
      </c>
      <c r="U17" s="15">
        <v>5</v>
      </c>
    </row>
    <row r="18" spans="2:21" ht="15" customHeight="1">
      <c r="B18" s="39">
        <v>15</v>
      </c>
      <c r="C18" s="23" t="s">
        <v>101</v>
      </c>
      <c r="D18" s="40">
        <v>168</v>
      </c>
      <c r="E18" s="8">
        <v>149</v>
      </c>
      <c r="F18" s="8">
        <f t="shared" si="0"/>
        <v>317</v>
      </c>
      <c r="G18" s="8">
        <v>15</v>
      </c>
      <c r="I18" s="39">
        <v>11</v>
      </c>
      <c r="J18" s="23" t="s">
        <v>97</v>
      </c>
      <c r="K18" s="8">
        <v>149</v>
      </c>
      <c r="L18" s="8">
        <v>190</v>
      </c>
      <c r="M18" s="8">
        <f t="shared" si="1"/>
        <v>339</v>
      </c>
      <c r="N18" s="8">
        <v>11</v>
      </c>
      <c r="P18" s="39">
        <v>2</v>
      </c>
      <c r="Q18" s="23" t="s">
        <v>129</v>
      </c>
      <c r="R18" s="8">
        <v>182</v>
      </c>
      <c r="S18" s="8">
        <v>157</v>
      </c>
      <c r="T18" s="8">
        <f t="shared" si="2"/>
        <v>339</v>
      </c>
      <c r="U18" s="15">
        <v>6</v>
      </c>
    </row>
    <row r="19" spans="2:17" ht="15.75">
      <c r="B19" s="102"/>
      <c r="C19" s="55"/>
      <c r="D19" s="9"/>
      <c r="E19" s="9"/>
      <c r="F19" s="9"/>
      <c r="G19" s="91"/>
      <c r="J19" s="44"/>
      <c r="P19" s="103"/>
      <c r="Q19" s="55"/>
    </row>
    <row r="20" spans="2:10" ht="15.75">
      <c r="B20" s="91"/>
      <c r="C20" s="126"/>
      <c r="D20" s="91"/>
      <c r="E20" s="91"/>
      <c r="F20" s="91"/>
      <c r="G20" s="91"/>
      <c r="J20" s="101" t="s">
        <v>15</v>
      </c>
    </row>
    <row r="21" spans="2:14" ht="12.75">
      <c r="B21" s="91"/>
      <c r="C21" s="91"/>
      <c r="D21" s="91"/>
      <c r="E21" s="91"/>
      <c r="F21" s="91"/>
      <c r="G21" s="91"/>
      <c r="I21" s="38" t="s">
        <v>21</v>
      </c>
      <c r="J21" s="38" t="str">
        <f>Q10</f>
        <v>Фамилия Имя</v>
      </c>
      <c r="K21" s="38" t="s">
        <v>3</v>
      </c>
      <c r="L21" s="38" t="s">
        <v>4</v>
      </c>
      <c r="M21" s="38" t="s">
        <v>22</v>
      </c>
      <c r="N21" s="38" t="s">
        <v>0</v>
      </c>
    </row>
    <row r="22" spans="2:14" ht="15" customHeight="1">
      <c r="B22" s="76"/>
      <c r="C22" s="55"/>
      <c r="D22" s="91"/>
      <c r="E22" s="91"/>
      <c r="F22" s="91"/>
      <c r="G22" s="91"/>
      <c r="I22" s="39">
        <v>4</v>
      </c>
      <c r="J22" s="23" t="s">
        <v>66</v>
      </c>
      <c r="K22" s="40">
        <v>185</v>
      </c>
      <c r="L22" s="8">
        <v>233</v>
      </c>
      <c r="M22" s="8">
        <f>L22+K22</f>
        <v>418</v>
      </c>
      <c r="N22" s="15">
        <v>1</v>
      </c>
    </row>
    <row r="23" spans="2:14" ht="15" customHeight="1">
      <c r="B23" s="76"/>
      <c r="C23" s="55"/>
      <c r="D23" s="91"/>
      <c r="E23" s="91"/>
      <c r="F23" s="91"/>
      <c r="G23" s="91"/>
      <c r="I23" s="39">
        <v>9</v>
      </c>
      <c r="J23" s="23" t="s">
        <v>107</v>
      </c>
      <c r="K23" s="40">
        <v>202</v>
      </c>
      <c r="L23" s="8">
        <v>212</v>
      </c>
      <c r="M23" s="8">
        <f>L23+K23</f>
        <v>414</v>
      </c>
      <c r="N23" s="15">
        <v>2</v>
      </c>
    </row>
    <row r="24" spans="2:14" ht="15" customHeight="1">
      <c r="B24" s="76"/>
      <c r="C24" s="55"/>
      <c r="D24" s="91"/>
      <c r="E24" s="91"/>
      <c r="F24" s="91"/>
      <c r="G24" s="91"/>
      <c r="I24" s="39">
        <v>3</v>
      </c>
      <c r="J24" s="23" t="s">
        <v>118</v>
      </c>
      <c r="K24" s="40">
        <v>231</v>
      </c>
      <c r="L24" s="8">
        <v>146</v>
      </c>
      <c r="M24" s="8">
        <f>L24+K24</f>
        <v>377</v>
      </c>
      <c r="N24" s="15">
        <v>3</v>
      </c>
    </row>
    <row r="25" spans="2:14" ht="15" customHeight="1">
      <c r="B25" s="76"/>
      <c r="C25" s="55"/>
      <c r="D25" s="91"/>
      <c r="E25" s="91"/>
      <c r="F25" s="91"/>
      <c r="G25" s="91"/>
      <c r="I25" s="39">
        <v>8</v>
      </c>
      <c r="J25" s="23" t="s">
        <v>74</v>
      </c>
      <c r="K25" s="8">
        <v>201</v>
      </c>
      <c r="L25" s="8">
        <v>169</v>
      </c>
      <c r="M25" s="8">
        <f>L25+K25</f>
        <v>370</v>
      </c>
      <c r="N25" s="15">
        <v>4</v>
      </c>
    </row>
    <row r="26" spans="2:14" ht="12.75">
      <c r="B26" s="76"/>
      <c r="C26" s="55"/>
      <c r="D26" s="91"/>
      <c r="E26" s="91"/>
      <c r="F26" s="91"/>
      <c r="G26" s="91"/>
      <c r="I26" s="102"/>
      <c r="J26" s="55"/>
      <c r="K26" s="9"/>
      <c r="L26" s="9"/>
      <c r="M26" s="9"/>
      <c r="N26" s="91"/>
    </row>
    <row r="27" spans="2:14" ht="12.75">
      <c r="B27" s="76"/>
      <c r="C27" s="55"/>
      <c r="D27" s="91"/>
      <c r="E27" s="91"/>
      <c r="F27" s="91"/>
      <c r="G27" s="91"/>
      <c r="I27" s="102"/>
      <c r="J27" s="55"/>
      <c r="K27" s="9"/>
      <c r="L27" s="9"/>
      <c r="M27" s="9"/>
      <c r="N27" s="91"/>
    </row>
    <row r="28" spans="2:14" ht="12.75">
      <c r="B28" s="76"/>
      <c r="C28" s="55"/>
      <c r="D28" s="91"/>
      <c r="E28" s="91"/>
      <c r="F28" s="91"/>
      <c r="G28" s="91"/>
      <c r="I28" s="102"/>
      <c r="J28" s="55"/>
      <c r="K28" s="9"/>
      <c r="L28" s="9"/>
      <c r="M28" s="9"/>
      <c r="N28" s="91"/>
    </row>
    <row r="29" spans="2:14" ht="12.75">
      <c r="B29" s="76"/>
      <c r="C29" s="55"/>
      <c r="D29" s="91"/>
      <c r="E29" s="91"/>
      <c r="F29" s="91"/>
      <c r="G29" s="91"/>
      <c r="I29" s="102"/>
      <c r="J29" s="55"/>
      <c r="K29" s="9"/>
      <c r="L29" s="9"/>
      <c r="M29" s="9"/>
      <c r="N29" s="91"/>
    </row>
    <row r="30" spans="2:14" ht="13.5" thickBot="1">
      <c r="B30" s="102"/>
      <c r="C30" s="55"/>
      <c r="D30" s="91"/>
      <c r="E30" s="9"/>
      <c r="F30" s="9"/>
      <c r="G30" s="9"/>
      <c r="I30"/>
      <c r="J30"/>
      <c r="K30"/>
      <c r="L30"/>
      <c r="M30"/>
      <c r="N30"/>
    </row>
    <row r="31" spans="2:14" ht="18.75" thickBot="1">
      <c r="B31" s="102"/>
      <c r="C31" s="55"/>
      <c r="D31" s="9"/>
      <c r="E31" s="9"/>
      <c r="F31" s="9"/>
      <c r="G31" s="91"/>
      <c r="I31" s="308" t="s">
        <v>40</v>
      </c>
      <c r="J31" s="309"/>
      <c r="K31" s="305" t="str">
        <f>J22</f>
        <v>Невоструева Наталья</v>
      </c>
      <c r="L31" s="306"/>
      <c r="M31" s="306"/>
      <c r="N31" s="307"/>
    </row>
    <row r="32" spans="2:7" ht="12.75">
      <c r="B32" s="102"/>
      <c r="C32" s="55"/>
      <c r="D32" s="9"/>
      <c r="E32" s="9"/>
      <c r="F32" s="9"/>
      <c r="G32" s="91"/>
    </row>
    <row r="33" spans="2:14" ht="12.75">
      <c r="B33" s="102"/>
      <c r="C33" s="55"/>
      <c r="D33" s="9"/>
      <c r="E33" s="9"/>
      <c r="F33" s="9"/>
      <c r="G33" s="91"/>
      <c r="I33"/>
      <c r="J33"/>
      <c r="K33"/>
      <c r="L33"/>
      <c r="M33"/>
      <c r="N33"/>
    </row>
  </sheetData>
  <sheetProtection/>
  <mergeCells count="5">
    <mergeCell ref="C8:O8"/>
    <mergeCell ref="K31:N31"/>
    <mergeCell ref="A6:U6"/>
    <mergeCell ref="A7:U7"/>
    <mergeCell ref="I31:J31"/>
  </mergeCells>
  <printOptions/>
  <pageMargins left="0.15748031496062992" right="0.11811023622047245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F12" sqref="F12:G12"/>
    </sheetView>
  </sheetViews>
  <sheetFormatPr defaultColWidth="9.00390625" defaultRowHeight="12.75"/>
  <cols>
    <col min="1" max="1" width="5.875" style="0" customWidth="1"/>
    <col min="2" max="2" width="29.00390625" style="10" customWidth="1"/>
    <col min="3" max="3" width="23.00390625" style="10" customWidth="1"/>
    <col min="5" max="5" width="7.125" style="0" customWidth="1"/>
    <col min="6" max="6" width="27.00390625" style="10" customWidth="1"/>
    <col min="7" max="7" width="20.75390625" style="10" customWidth="1"/>
  </cols>
  <sheetData>
    <row r="1" spans="2:7" ht="12.75">
      <c r="B1"/>
      <c r="C1"/>
      <c r="F1"/>
      <c r="G1"/>
    </row>
    <row r="2" spans="2:7" ht="12.75">
      <c r="B2"/>
      <c r="C2"/>
      <c r="F2"/>
      <c r="G2"/>
    </row>
    <row r="3" spans="2:7" ht="12.75">
      <c r="B3"/>
      <c r="C3"/>
      <c r="F3"/>
      <c r="G3"/>
    </row>
    <row r="4" spans="2:7" ht="12.75">
      <c r="B4"/>
      <c r="C4"/>
      <c r="F4"/>
      <c r="G4"/>
    </row>
    <row r="5" spans="2:7" ht="9.75" customHeight="1">
      <c r="B5"/>
      <c r="C5"/>
      <c r="F5"/>
      <c r="G5"/>
    </row>
    <row r="6" spans="1:7" ht="18" customHeight="1">
      <c r="A6" s="310" t="s">
        <v>52</v>
      </c>
      <c r="B6" s="310"/>
      <c r="C6" s="310"/>
      <c r="D6" s="310"/>
      <c r="E6" s="310"/>
      <c r="F6" s="310"/>
      <c r="G6" s="310"/>
    </row>
    <row r="7" spans="1:7" ht="41.25" customHeight="1">
      <c r="A7" s="311" t="s">
        <v>49</v>
      </c>
      <c r="B7" s="311"/>
      <c r="C7" s="311"/>
      <c r="D7" s="48"/>
      <c r="E7" s="312" t="s">
        <v>50</v>
      </c>
      <c r="F7" s="312"/>
      <c r="G7" s="312"/>
    </row>
    <row r="8" spans="2:7" ht="12.75" customHeight="1">
      <c r="B8" s="115" t="s">
        <v>24</v>
      </c>
      <c r="C8" s="48"/>
      <c r="D8" s="48"/>
      <c r="E8" s="48"/>
      <c r="F8" s="48"/>
      <c r="G8" s="48"/>
    </row>
    <row r="9" spans="1:7" ht="15" customHeight="1">
      <c r="A9" s="8">
        <v>1</v>
      </c>
      <c r="B9" s="52" t="s">
        <v>129</v>
      </c>
      <c r="C9" s="52" t="s">
        <v>59</v>
      </c>
      <c r="D9" s="49"/>
      <c r="E9" s="8">
        <v>1</v>
      </c>
      <c r="F9" s="23" t="s">
        <v>66</v>
      </c>
      <c r="G9" s="23" t="s">
        <v>54</v>
      </c>
    </row>
    <row r="10" spans="1:7" ht="15" customHeight="1">
      <c r="A10" s="8">
        <v>2</v>
      </c>
      <c r="B10" s="52" t="s">
        <v>64</v>
      </c>
      <c r="C10" s="52" t="s">
        <v>65</v>
      </c>
      <c r="D10" s="49"/>
      <c r="E10" s="8">
        <v>2</v>
      </c>
      <c r="F10" s="23" t="s">
        <v>107</v>
      </c>
      <c r="G10" s="23" t="s">
        <v>65</v>
      </c>
    </row>
    <row r="11" spans="1:7" ht="15" customHeight="1">
      <c r="A11" s="8">
        <v>3</v>
      </c>
      <c r="B11" s="52" t="s">
        <v>116</v>
      </c>
      <c r="C11" s="52" t="s">
        <v>59</v>
      </c>
      <c r="D11" s="49"/>
      <c r="E11" s="8">
        <v>3</v>
      </c>
      <c r="F11" s="23" t="s">
        <v>118</v>
      </c>
      <c r="G11" s="23" t="s">
        <v>79</v>
      </c>
    </row>
    <row r="12" spans="1:7" ht="15" customHeight="1">
      <c r="A12" s="8">
        <v>3</v>
      </c>
      <c r="B12" s="52" t="s">
        <v>140</v>
      </c>
      <c r="C12" s="52" t="s">
        <v>65</v>
      </c>
      <c r="D12" s="49"/>
      <c r="E12" s="8">
        <v>4</v>
      </c>
      <c r="F12" s="23" t="s">
        <v>74</v>
      </c>
      <c r="G12" s="23" t="s">
        <v>65</v>
      </c>
    </row>
    <row r="13" spans="1:7" ht="15" customHeight="1">
      <c r="A13" s="8">
        <v>5</v>
      </c>
      <c r="B13" s="52" t="s">
        <v>133</v>
      </c>
      <c r="C13" s="52" t="s">
        <v>89</v>
      </c>
      <c r="D13" s="49"/>
      <c r="E13" s="8">
        <v>5</v>
      </c>
      <c r="F13" s="23" t="s">
        <v>132</v>
      </c>
      <c r="G13" s="23" t="s">
        <v>57</v>
      </c>
    </row>
    <row r="14" spans="1:7" ht="15" customHeight="1">
      <c r="A14" s="8">
        <v>6</v>
      </c>
      <c r="B14" s="53" t="s">
        <v>118</v>
      </c>
      <c r="C14" s="52" t="s">
        <v>79</v>
      </c>
      <c r="D14" s="49"/>
      <c r="E14" s="8">
        <v>6</v>
      </c>
      <c r="F14" s="23" t="s">
        <v>129</v>
      </c>
      <c r="G14" s="23" t="s">
        <v>59</v>
      </c>
    </row>
    <row r="15" spans="1:7" ht="15" customHeight="1">
      <c r="A15" s="8">
        <v>7</v>
      </c>
      <c r="B15" s="52" t="s">
        <v>101</v>
      </c>
      <c r="C15" s="52" t="s">
        <v>92</v>
      </c>
      <c r="D15" s="49"/>
      <c r="E15" s="8">
        <v>7</v>
      </c>
      <c r="F15" s="23" t="s">
        <v>140</v>
      </c>
      <c r="G15" s="23" t="s">
        <v>65</v>
      </c>
    </row>
    <row r="16" spans="1:7" ht="15" customHeight="1">
      <c r="A16" s="8">
        <v>8</v>
      </c>
      <c r="B16" s="52" t="s">
        <v>105</v>
      </c>
      <c r="C16" s="52" t="s">
        <v>59</v>
      </c>
      <c r="D16" s="49"/>
      <c r="E16" s="8">
        <v>8</v>
      </c>
      <c r="F16" s="23" t="s">
        <v>64</v>
      </c>
      <c r="G16" s="23" t="s">
        <v>65</v>
      </c>
    </row>
    <row r="17" spans="1:7" ht="15" customHeight="1">
      <c r="A17" s="8">
        <v>9</v>
      </c>
      <c r="B17" s="52" t="s">
        <v>104</v>
      </c>
      <c r="C17" s="52" t="s">
        <v>79</v>
      </c>
      <c r="D17" s="49"/>
      <c r="E17" s="8">
        <v>9</v>
      </c>
      <c r="F17" s="23" t="s">
        <v>131</v>
      </c>
      <c r="G17" s="23" t="s">
        <v>92</v>
      </c>
    </row>
    <row r="18" spans="1:7" ht="15" customHeight="1">
      <c r="A18" s="8">
        <v>10</v>
      </c>
      <c r="B18" s="52" t="s">
        <v>131</v>
      </c>
      <c r="C18" s="52" t="s">
        <v>92</v>
      </c>
      <c r="D18" s="49"/>
      <c r="E18" s="8">
        <v>10</v>
      </c>
      <c r="F18" s="23" t="s">
        <v>133</v>
      </c>
      <c r="G18" s="23" t="s">
        <v>89</v>
      </c>
    </row>
    <row r="19" spans="1:7" ht="15" customHeight="1">
      <c r="A19" s="8">
        <v>11</v>
      </c>
      <c r="B19" s="52" t="s">
        <v>61</v>
      </c>
      <c r="C19" s="52" t="s">
        <v>59</v>
      </c>
      <c r="D19" s="49"/>
      <c r="E19" s="8">
        <v>11</v>
      </c>
      <c r="F19" s="23" t="s">
        <v>97</v>
      </c>
      <c r="G19" s="23" t="s">
        <v>54</v>
      </c>
    </row>
    <row r="20" spans="1:7" ht="15" customHeight="1">
      <c r="A20" s="8">
        <v>12</v>
      </c>
      <c r="B20" s="23" t="s">
        <v>103</v>
      </c>
      <c r="C20" s="23" t="s">
        <v>79</v>
      </c>
      <c r="D20" s="49"/>
      <c r="E20" s="8">
        <v>12</v>
      </c>
      <c r="F20" s="23" t="s">
        <v>73</v>
      </c>
      <c r="G20" s="23" t="s">
        <v>59</v>
      </c>
    </row>
    <row r="21" spans="1:7" ht="15" customHeight="1">
      <c r="A21" s="8">
        <v>13</v>
      </c>
      <c r="B21" s="23" t="s">
        <v>132</v>
      </c>
      <c r="C21" s="23" t="s">
        <v>57</v>
      </c>
      <c r="D21" s="49"/>
      <c r="E21" s="8">
        <v>13</v>
      </c>
      <c r="F21" s="23" t="s">
        <v>55</v>
      </c>
      <c r="G21" s="23" t="s">
        <v>54</v>
      </c>
    </row>
    <row r="22" spans="1:7" ht="15" customHeight="1">
      <c r="A22" s="8">
        <v>14</v>
      </c>
      <c r="B22" s="23" t="s">
        <v>134</v>
      </c>
      <c r="C22" s="23" t="s">
        <v>79</v>
      </c>
      <c r="D22" s="49"/>
      <c r="E22" s="8">
        <v>14</v>
      </c>
      <c r="F22" s="23" t="s">
        <v>106</v>
      </c>
      <c r="G22" s="23" t="s">
        <v>65</v>
      </c>
    </row>
    <row r="23" spans="1:7" ht="15" customHeight="1">
      <c r="A23" s="8">
        <v>15</v>
      </c>
      <c r="B23" s="23" t="s">
        <v>114</v>
      </c>
      <c r="C23" s="23" t="s">
        <v>79</v>
      </c>
      <c r="D23" s="49"/>
      <c r="E23" s="8">
        <v>15</v>
      </c>
      <c r="F23" s="23" t="s">
        <v>101</v>
      </c>
      <c r="G23" s="23" t="s">
        <v>92</v>
      </c>
    </row>
    <row r="24" spans="1:7" ht="15" customHeight="1">
      <c r="A24" s="8">
        <v>16</v>
      </c>
      <c r="B24" s="23" t="s">
        <v>107</v>
      </c>
      <c r="C24" s="23" t="s">
        <v>65</v>
      </c>
      <c r="D24" s="49"/>
      <c r="E24" s="8">
        <v>16</v>
      </c>
      <c r="F24" s="23" t="s">
        <v>135</v>
      </c>
      <c r="G24" s="23" t="s">
        <v>89</v>
      </c>
    </row>
    <row r="25" spans="1:7" ht="15" customHeight="1">
      <c r="A25" s="8">
        <v>17</v>
      </c>
      <c r="B25" s="23" t="s">
        <v>94</v>
      </c>
      <c r="C25" s="23" t="s">
        <v>95</v>
      </c>
      <c r="D25" s="49"/>
      <c r="E25" s="8">
        <v>17</v>
      </c>
      <c r="F25" s="37" t="s">
        <v>116</v>
      </c>
      <c r="G25" s="23" t="s">
        <v>137</v>
      </c>
    </row>
    <row r="26" spans="1:7" ht="15" customHeight="1">
      <c r="A26" s="8">
        <v>18</v>
      </c>
      <c r="B26" s="23" t="s">
        <v>110</v>
      </c>
      <c r="C26" s="23" t="s">
        <v>59</v>
      </c>
      <c r="D26" s="49"/>
      <c r="E26" s="8">
        <v>18</v>
      </c>
      <c r="F26" s="23" t="s">
        <v>68</v>
      </c>
      <c r="G26" s="23" t="s">
        <v>54</v>
      </c>
    </row>
    <row r="27" spans="1:7" ht="15" customHeight="1">
      <c r="A27" s="8">
        <v>19</v>
      </c>
      <c r="B27" s="36" t="s">
        <v>88</v>
      </c>
      <c r="C27" s="36" t="s">
        <v>89</v>
      </c>
      <c r="D27" s="49"/>
      <c r="E27" s="8">
        <v>19</v>
      </c>
      <c r="F27" s="23" t="s">
        <v>114</v>
      </c>
      <c r="G27" s="23" t="s">
        <v>119</v>
      </c>
    </row>
    <row r="28" spans="1:7" ht="15" customHeight="1">
      <c r="A28" s="8">
        <v>20</v>
      </c>
      <c r="B28" s="36" t="s">
        <v>106</v>
      </c>
      <c r="C28" s="36" t="s">
        <v>65</v>
      </c>
      <c r="D28" s="49"/>
      <c r="E28" s="8">
        <v>20</v>
      </c>
      <c r="F28" s="23" t="s">
        <v>56</v>
      </c>
      <c r="G28" s="23" t="s">
        <v>57</v>
      </c>
    </row>
    <row r="29" spans="1:7" ht="15" customHeight="1">
      <c r="A29" s="8">
        <v>21</v>
      </c>
      <c r="B29" s="23" t="s">
        <v>98</v>
      </c>
      <c r="C29" s="23" t="s">
        <v>54</v>
      </c>
      <c r="E29" s="8">
        <v>21</v>
      </c>
      <c r="F29" s="23" t="s">
        <v>61</v>
      </c>
      <c r="G29" s="23" t="s">
        <v>59</v>
      </c>
    </row>
    <row r="30" spans="1:7" ht="15" customHeight="1">
      <c r="A30" s="8">
        <v>22</v>
      </c>
      <c r="B30" s="23" t="s">
        <v>58</v>
      </c>
      <c r="C30" s="23" t="s">
        <v>59</v>
      </c>
      <c r="E30" s="8">
        <v>22</v>
      </c>
      <c r="F30" s="23" t="s">
        <v>94</v>
      </c>
      <c r="G30" s="23" t="s">
        <v>95</v>
      </c>
    </row>
    <row r="31" spans="1:7" ht="15" customHeight="1">
      <c r="A31" s="8">
        <v>23</v>
      </c>
      <c r="B31" s="36" t="s">
        <v>96</v>
      </c>
      <c r="C31" s="36" t="s">
        <v>95</v>
      </c>
      <c r="E31" s="8">
        <v>23</v>
      </c>
      <c r="F31" s="23" t="s">
        <v>88</v>
      </c>
      <c r="G31" s="23" t="s">
        <v>89</v>
      </c>
    </row>
    <row r="32" spans="1:7" ht="15" customHeight="1">
      <c r="A32" s="8">
        <v>24</v>
      </c>
      <c r="B32" s="23" t="s">
        <v>90</v>
      </c>
      <c r="C32" s="23" t="s">
        <v>59</v>
      </c>
      <c r="E32" s="8">
        <v>24</v>
      </c>
      <c r="F32" s="23" t="s">
        <v>53</v>
      </c>
      <c r="G32" s="23" t="s">
        <v>54</v>
      </c>
    </row>
    <row r="33" spans="1:7" ht="15" customHeight="1">
      <c r="A33" s="8">
        <v>25</v>
      </c>
      <c r="B33" s="36" t="s">
        <v>55</v>
      </c>
      <c r="C33" s="36" t="s">
        <v>54</v>
      </c>
      <c r="E33" s="51">
        <v>25</v>
      </c>
      <c r="F33" s="23" t="s">
        <v>72</v>
      </c>
      <c r="G33" s="23" t="s">
        <v>65</v>
      </c>
    </row>
    <row r="34" spans="1:7" ht="15" customHeight="1">
      <c r="A34" s="8">
        <v>26</v>
      </c>
      <c r="B34" s="23" t="s">
        <v>97</v>
      </c>
      <c r="C34" s="23" t="s">
        <v>54</v>
      </c>
      <c r="E34" s="51">
        <v>26</v>
      </c>
      <c r="F34" s="23" t="s">
        <v>76</v>
      </c>
      <c r="G34" s="23" t="s">
        <v>59</v>
      </c>
    </row>
    <row r="35" spans="1:7" ht="15" customHeight="1">
      <c r="A35" s="8">
        <v>27</v>
      </c>
      <c r="B35" s="36" t="s">
        <v>115</v>
      </c>
      <c r="C35" s="36" t="s">
        <v>54</v>
      </c>
      <c r="E35" s="51">
        <v>27</v>
      </c>
      <c r="F35" s="23" t="s">
        <v>110</v>
      </c>
      <c r="G35" s="23" t="s">
        <v>59</v>
      </c>
    </row>
    <row r="36" spans="1:7" ht="15" customHeight="1">
      <c r="A36" s="8">
        <v>28</v>
      </c>
      <c r="B36" s="36" t="s">
        <v>91</v>
      </c>
      <c r="C36" s="36" t="s">
        <v>92</v>
      </c>
      <c r="E36" s="51">
        <v>28</v>
      </c>
      <c r="F36" s="23" t="s">
        <v>96</v>
      </c>
      <c r="G36" s="23" t="s">
        <v>95</v>
      </c>
    </row>
    <row r="37" spans="1:7" ht="15" customHeight="1">
      <c r="A37" s="8">
        <v>29</v>
      </c>
      <c r="B37" s="36" t="s">
        <v>56</v>
      </c>
      <c r="C37" s="36" t="s">
        <v>57</v>
      </c>
      <c r="E37" s="51">
        <v>29</v>
      </c>
      <c r="F37" s="23" t="s">
        <v>90</v>
      </c>
      <c r="G37" s="23" t="s">
        <v>59</v>
      </c>
    </row>
    <row r="38" spans="1:7" ht="15" customHeight="1">
      <c r="A38" s="8">
        <v>30</v>
      </c>
      <c r="B38" s="36" t="s">
        <v>99</v>
      </c>
      <c r="C38" s="36" t="s">
        <v>100</v>
      </c>
      <c r="E38" s="51">
        <v>30</v>
      </c>
      <c r="F38" s="36" t="s">
        <v>105</v>
      </c>
      <c r="G38" s="36" t="s">
        <v>59</v>
      </c>
    </row>
    <row r="39" spans="1:7" ht="15" customHeight="1">
      <c r="A39" s="8">
        <v>31</v>
      </c>
      <c r="B39" s="36" t="s">
        <v>113</v>
      </c>
      <c r="C39" s="36" t="s">
        <v>59</v>
      </c>
      <c r="E39" s="51">
        <v>31</v>
      </c>
      <c r="F39" s="23" t="s">
        <v>108</v>
      </c>
      <c r="G39" s="23" t="s">
        <v>54</v>
      </c>
    </row>
    <row r="40" spans="1:7" ht="15" customHeight="1">
      <c r="A40" s="8">
        <v>32</v>
      </c>
      <c r="B40" s="36" t="s">
        <v>60</v>
      </c>
      <c r="C40" s="36" t="s">
        <v>59</v>
      </c>
      <c r="E40" s="51">
        <v>32</v>
      </c>
      <c r="F40" s="23" t="s">
        <v>115</v>
      </c>
      <c r="G40" s="23" t="s">
        <v>54</v>
      </c>
    </row>
    <row r="41" spans="1:7" ht="15" customHeight="1">
      <c r="A41" s="8">
        <v>33</v>
      </c>
      <c r="B41" s="36" t="s">
        <v>117</v>
      </c>
      <c r="C41" s="36" t="s">
        <v>59</v>
      </c>
      <c r="E41" s="51">
        <v>33</v>
      </c>
      <c r="F41" s="23" t="s">
        <v>60</v>
      </c>
      <c r="G41" s="23" t="s">
        <v>59</v>
      </c>
    </row>
    <row r="42" spans="1:7" ht="15" customHeight="1">
      <c r="A42" s="8">
        <v>34</v>
      </c>
      <c r="B42" s="36" t="s">
        <v>93</v>
      </c>
      <c r="C42" s="36" t="s">
        <v>65</v>
      </c>
      <c r="E42" s="51">
        <v>34</v>
      </c>
      <c r="F42" s="23" t="s">
        <v>111</v>
      </c>
      <c r="G42" s="23" t="s">
        <v>59</v>
      </c>
    </row>
    <row r="43" spans="1:7" ht="15" customHeight="1">
      <c r="A43" s="8">
        <v>35</v>
      </c>
      <c r="B43" s="36" t="s">
        <v>102</v>
      </c>
      <c r="C43" s="36" t="s">
        <v>59</v>
      </c>
      <c r="E43" s="8">
        <v>35</v>
      </c>
      <c r="F43" s="23" t="s">
        <v>141</v>
      </c>
      <c r="G43" s="23" t="s">
        <v>65</v>
      </c>
    </row>
    <row r="44" spans="1:7" ht="15" customHeight="1">
      <c r="A44" s="8">
        <v>36</v>
      </c>
      <c r="B44" s="36" t="s">
        <v>75</v>
      </c>
      <c r="C44" s="36" t="s">
        <v>59</v>
      </c>
      <c r="E44" s="9"/>
      <c r="F44" s="55"/>
      <c r="G44" s="55"/>
    </row>
    <row r="45" spans="1:7" ht="15" customHeight="1">
      <c r="A45" s="8">
        <v>37</v>
      </c>
      <c r="B45" s="36" t="s">
        <v>142</v>
      </c>
      <c r="C45" s="36" t="s">
        <v>59</v>
      </c>
      <c r="E45" s="9"/>
      <c r="F45" s="55"/>
      <c r="G45" s="55"/>
    </row>
    <row r="46" spans="1:7" ht="15" customHeight="1">
      <c r="A46" s="8">
        <v>38</v>
      </c>
      <c r="B46" s="36" t="s">
        <v>53</v>
      </c>
      <c r="C46" s="36" t="s">
        <v>54</v>
      </c>
      <c r="E46" s="9"/>
      <c r="F46" s="55"/>
      <c r="G46" s="55"/>
    </row>
    <row r="47" spans="1:7" ht="15" customHeight="1">
      <c r="A47" s="8">
        <v>39</v>
      </c>
      <c r="B47" s="36" t="s">
        <v>130</v>
      </c>
      <c r="C47" s="36" t="s">
        <v>59</v>
      </c>
      <c r="E47" s="9"/>
      <c r="F47" s="55"/>
      <c r="G47" s="55"/>
    </row>
    <row r="48" spans="1:7" ht="15" customHeight="1">
      <c r="A48" s="8">
        <v>40</v>
      </c>
      <c r="B48" s="36" t="s">
        <v>81</v>
      </c>
      <c r="C48" s="36" t="s">
        <v>59</v>
      </c>
      <c r="E48" s="9"/>
      <c r="F48" s="55"/>
      <c r="G48" s="55"/>
    </row>
    <row r="49" spans="1:7" ht="15" customHeight="1">
      <c r="A49" s="8">
        <v>41</v>
      </c>
      <c r="B49" s="36" t="s">
        <v>126</v>
      </c>
      <c r="C49" s="36" t="s">
        <v>59</v>
      </c>
      <c r="E49" s="9"/>
      <c r="F49" s="55"/>
      <c r="G49" s="55"/>
    </row>
    <row r="50" spans="1:7" ht="15" customHeight="1">
      <c r="A50" s="8">
        <v>42</v>
      </c>
      <c r="B50" s="36" t="s">
        <v>123</v>
      </c>
      <c r="C50" s="36" t="s">
        <v>59</v>
      </c>
      <c r="E50" s="9"/>
      <c r="F50" s="55"/>
      <c r="G50" s="55"/>
    </row>
    <row r="51" spans="1:7" ht="15" customHeight="1">
      <c r="A51" s="8">
        <v>43</v>
      </c>
      <c r="B51" s="36" t="s">
        <v>122</v>
      </c>
      <c r="C51" s="36" t="s">
        <v>63</v>
      </c>
      <c r="E51" s="9"/>
      <c r="F51" s="55"/>
      <c r="G51" s="55"/>
    </row>
    <row r="52" spans="1:7" ht="15" customHeight="1">
      <c r="A52" s="8">
        <v>44</v>
      </c>
      <c r="B52" s="36" t="s">
        <v>127</v>
      </c>
      <c r="C52" s="36" t="s">
        <v>59</v>
      </c>
      <c r="E52" s="9"/>
      <c r="F52" s="55"/>
      <c r="G52" s="55"/>
    </row>
    <row r="53" spans="1:7" ht="15" customHeight="1">
      <c r="A53" s="8">
        <v>45</v>
      </c>
      <c r="B53" s="36" t="s">
        <v>62</v>
      </c>
      <c r="C53" s="36" t="s">
        <v>63</v>
      </c>
      <c r="E53" s="9"/>
      <c r="F53" s="241"/>
      <c r="G53" s="241"/>
    </row>
    <row r="54" spans="1:7" ht="15" customHeight="1">
      <c r="A54" s="8">
        <v>46</v>
      </c>
      <c r="B54" s="36" t="s">
        <v>111</v>
      </c>
      <c r="C54" s="36" t="s">
        <v>59</v>
      </c>
      <c r="E54" s="9"/>
      <c r="F54" s="241"/>
      <c r="G54" s="241"/>
    </row>
    <row r="55" spans="1:7" ht="15" customHeight="1">
      <c r="A55" s="8">
        <v>47</v>
      </c>
      <c r="B55" s="36" t="s">
        <v>128</v>
      </c>
      <c r="C55" s="36" t="s">
        <v>59</v>
      </c>
      <c r="E55" s="9"/>
      <c r="F55" s="55"/>
      <c r="G55" s="55"/>
    </row>
    <row r="56" spans="1:7" ht="15" customHeight="1">
      <c r="A56" s="8">
        <v>48</v>
      </c>
      <c r="B56" s="36" t="s">
        <v>124</v>
      </c>
      <c r="C56" s="36" t="s">
        <v>59</v>
      </c>
      <c r="E56" s="9"/>
      <c r="F56" s="55"/>
      <c r="G56" s="55"/>
    </row>
    <row r="57" spans="1:7" ht="15" customHeight="1">
      <c r="A57" s="8">
        <v>49</v>
      </c>
      <c r="B57" s="36" t="s">
        <v>125</v>
      </c>
      <c r="C57" s="36" t="s">
        <v>59</v>
      </c>
      <c r="E57" s="9"/>
      <c r="F57" s="55"/>
      <c r="G57" s="55"/>
    </row>
    <row r="58" spans="1:3" ht="21.75" customHeight="1">
      <c r="A58" s="9"/>
      <c r="B58" s="115" t="s">
        <v>23</v>
      </c>
      <c r="C58" s="55"/>
    </row>
    <row r="59" spans="1:3" ht="15" customHeight="1">
      <c r="A59" s="8">
        <v>1</v>
      </c>
      <c r="B59" s="23" t="s">
        <v>66</v>
      </c>
      <c r="C59" s="23" t="s">
        <v>54</v>
      </c>
    </row>
    <row r="60" spans="1:3" ht="15" customHeight="1">
      <c r="A60" s="8">
        <f>A59+1</f>
        <v>2</v>
      </c>
      <c r="B60" s="54" t="s">
        <v>73</v>
      </c>
      <c r="C60" s="23" t="s">
        <v>59</v>
      </c>
    </row>
    <row r="61" spans="1:3" ht="15" customHeight="1">
      <c r="A61" s="8">
        <f aca="true" t="shared" si="0" ref="A61:A72">A60+1</f>
        <v>3</v>
      </c>
      <c r="B61" s="54" t="s">
        <v>155</v>
      </c>
      <c r="C61" s="23" t="s">
        <v>79</v>
      </c>
    </row>
    <row r="62" spans="1:3" ht="15" customHeight="1">
      <c r="A62" s="8">
        <v>3</v>
      </c>
      <c r="B62" s="54" t="s">
        <v>76</v>
      </c>
      <c r="C62" s="23" t="s">
        <v>59</v>
      </c>
    </row>
    <row r="63" spans="1:3" ht="15" customHeight="1">
      <c r="A63" s="8">
        <v>5</v>
      </c>
      <c r="B63" s="54" t="s">
        <v>74</v>
      </c>
      <c r="C63" s="23" t="s">
        <v>65</v>
      </c>
    </row>
    <row r="64" spans="1:3" ht="15" customHeight="1">
      <c r="A64" s="8">
        <v>6</v>
      </c>
      <c r="B64" s="54" t="s">
        <v>80</v>
      </c>
      <c r="C64" s="23" t="s">
        <v>59</v>
      </c>
    </row>
    <row r="65" spans="1:3" ht="15" customHeight="1">
      <c r="A65" s="8">
        <v>7</v>
      </c>
      <c r="B65" s="54" t="s">
        <v>68</v>
      </c>
      <c r="C65" s="23" t="s">
        <v>54</v>
      </c>
    </row>
    <row r="66" spans="1:3" ht="15" customHeight="1">
      <c r="A66" s="8">
        <f t="shared" si="0"/>
        <v>8</v>
      </c>
      <c r="B66" s="54" t="s">
        <v>154</v>
      </c>
      <c r="C66" s="23" t="s">
        <v>136</v>
      </c>
    </row>
    <row r="67" spans="1:3" ht="15" customHeight="1">
      <c r="A67" s="8">
        <f t="shared" si="0"/>
        <v>9</v>
      </c>
      <c r="B67" s="54" t="s">
        <v>77</v>
      </c>
      <c r="C67" s="23" t="s">
        <v>59</v>
      </c>
    </row>
    <row r="68" spans="1:3" ht="15" customHeight="1">
      <c r="A68" s="8">
        <f t="shared" si="0"/>
        <v>10</v>
      </c>
      <c r="B68" s="54" t="s">
        <v>71</v>
      </c>
      <c r="C68" s="23" t="s">
        <v>59</v>
      </c>
    </row>
    <row r="69" spans="1:3" ht="15" customHeight="1">
      <c r="A69" s="8">
        <f t="shared" si="0"/>
        <v>11</v>
      </c>
      <c r="B69" s="54" t="s">
        <v>70</v>
      </c>
      <c r="C69" s="23" t="s">
        <v>59</v>
      </c>
    </row>
    <row r="70" spans="1:3" ht="15" customHeight="1">
      <c r="A70" s="8">
        <f t="shared" si="0"/>
        <v>12</v>
      </c>
      <c r="B70" s="54" t="s">
        <v>67</v>
      </c>
      <c r="C70" s="23" t="s">
        <v>59</v>
      </c>
    </row>
    <row r="71" spans="1:3" ht="15" customHeight="1">
      <c r="A71" s="8">
        <f t="shared" si="0"/>
        <v>13</v>
      </c>
      <c r="B71" s="54" t="s">
        <v>72</v>
      </c>
      <c r="C71" s="23" t="s">
        <v>65</v>
      </c>
    </row>
    <row r="72" spans="1:3" ht="15" customHeight="1">
      <c r="A72" s="8">
        <f t="shared" si="0"/>
        <v>14</v>
      </c>
      <c r="B72" s="54" t="s">
        <v>69</v>
      </c>
      <c r="C72" s="23" t="s">
        <v>65</v>
      </c>
    </row>
  </sheetData>
  <sheetProtection/>
  <mergeCells count="3">
    <mergeCell ref="A6:G6"/>
    <mergeCell ref="A7:C7"/>
    <mergeCell ref="E7:G7"/>
  </mergeCells>
  <printOptions/>
  <pageMargins left="0.7480314960629921" right="0.13" top="0.07874015748031496" bottom="0.1968503937007874" header="0.1968503937007874" footer="0.196850393700787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</dc:title>
  <dc:subject/>
  <dc:creator>Т.М. Пуйсан</dc:creator>
  <cp:keywords/>
  <dc:description/>
  <cp:lastModifiedBy>111</cp:lastModifiedBy>
  <cp:lastPrinted>2010-06-06T09:23:36Z</cp:lastPrinted>
  <dcterms:created xsi:type="dcterms:W3CDTF">2001-12-01T15:22:19Z</dcterms:created>
  <dcterms:modified xsi:type="dcterms:W3CDTF">2010-06-05T12:28:32Z</dcterms:modified>
  <cp:category/>
  <cp:version/>
  <cp:contentType/>
  <cp:contentStatus/>
</cp:coreProperties>
</file>