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760" activeTab="5"/>
  </bookViews>
  <sheets>
    <sheet name="1 квалификация" sheetId="1" r:id="rId1"/>
    <sheet name="2 квалификация" sheetId="2" r:id="rId2"/>
    <sheet name="Спортивный зачёт" sheetId="3" r:id="rId3"/>
    <sheet name="Итоги Спортивного зачёта" sheetId="4" r:id="rId4"/>
    <sheet name="Финал" sheetId="5" r:id="rId5"/>
    <sheet name="Итоговые места" sheetId="6" r:id="rId6"/>
  </sheets>
  <definedNames/>
  <calcPr calcMode="autoNoTable" fullCalcOnLoad="1"/>
</workbook>
</file>

<file path=xl/sharedStrings.xml><?xml version="1.0" encoding="utf-8"?>
<sst xmlns="http://schemas.openxmlformats.org/spreadsheetml/2006/main" count="425" uniqueCount="116">
  <si>
    <t>№</t>
  </si>
  <si>
    <t>Ф.И.О. участника</t>
  </si>
  <si>
    <t>Ганд.</t>
  </si>
  <si>
    <t>Сумма</t>
  </si>
  <si>
    <t>Средний</t>
  </si>
  <si>
    <t>Девятилов Александр</t>
  </si>
  <si>
    <t>Копыльцов Константин</t>
  </si>
  <si>
    <t>Хохлов Олег</t>
  </si>
  <si>
    <t>1 квал.</t>
  </si>
  <si>
    <t>Ваншейдт Владимир</t>
  </si>
  <si>
    <t>Гущин Андрей</t>
  </si>
  <si>
    <t>1-й раунд</t>
  </si>
  <si>
    <t>2-й раунд</t>
  </si>
  <si>
    <t>3-й раунд</t>
  </si>
  <si>
    <t>Финал</t>
  </si>
  <si>
    <t>2-е место -</t>
  </si>
  <si>
    <t>3-е место -</t>
  </si>
  <si>
    <t>2 квал.</t>
  </si>
  <si>
    <t>Бурашников Сергей</t>
  </si>
  <si>
    <t>Киселёв Владимир</t>
  </si>
  <si>
    <t>Шишкин Павел</t>
  </si>
  <si>
    <t>Кукшинов Рамиль</t>
  </si>
  <si>
    <t>Гренкевич Михаил</t>
  </si>
  <si>
    <t>Демьяшев Александр</t>
  </si>
  <si>
    <t>Гаврилов Андрей</t>
  </si>
  <si>
    <t>Пражак Наталья</t>
  </si>
  <si>
    <t>4-е место -</t>
  </si>
  <si>
    <t>Корнышов Юрий</t>
  </si>
  <si>
    <t>Смоляницкий Максим</t>
  </si>
  <si>
    <t>Распределение по местам:</t>
  </si>
  <si>
    <t>Квал.</t>
  </si>
  <si>
    <t>Апыхтин Олег</t>
  </si>
  <si>
    <t>Бахмутов Сергей</t>
  </si>
  <si>
    <t>Журавлёв Алексей</t>
  </si>
  <si>
    <t>Журавлёв Павел</t>
  </si>
  <si>
    <t>Яковкин Андрей</t>
  </si>
  <si>
    <t>Итоги квалификационного отбора</t>
  </si>
  <si>
    <t>Яковкина Татьяна</t>
  </si>
  <si>
    <t>Парахневич Андрей</t>
  </si>
  <si>
    <t>Соколов Виктор</t>
  </si>
  <si>
    <t>Беляев Сергей</t>
  </si>
  <si>
    <t>Переигровка</t>
  </si>
  <si>
    <t>Нестеров Кирилл</t>
  </si>
  <si>
    <t>Зачёт</t>
  </si>
  <si>
    <t>М</t>
  </si>
  <si>
    <t>Ж</t>
  </si>
  <si>
    <t>Женщины</t>
  </si>
  <si>
    <t xml:space="preserve">1 место  - </t>
  </si>
  <si>
    <t xml:space="preserve">2 место  - </t>
  </si>
  <si>
    <t xml:space="preserve">3 место  - </t>
  </si>
  <si>
    <t>Мужчины</t>
  </si>
  <si>
    <t>Ветераны</t>
  </si>
  <si>
    <t>Загуменный Владимир</t>
  </si>
  <si>
    <t>Загуменная Лариса</t>
  </si>
  <si>
    <t>Грибов Анатолий</t>
  </si>
  <si>
    <t>Чуба Виталий</t>
  </si>
  <si>
    <t>Лучший результат  -</t>
  </si>
  <si>
    <t>Мнацаканов Михаил</t>
  </si>
  <si>
    <t>Воскобойников Дмитрий</t>
  </si>
  <si>
    <t>Нестерюк Сергей</t>
  </si>
  <si>
    <t>Тарасов Денис</t>
  </si>
  <si>
    <t>Мнацаканова Екатерина</t>
  </si>
  <si>
    <t>MASTER OF THE PLASTIC BALL -</t>
  </si>
  <si>
    <t>3 путёвки на Чемпионат Новосибирска (Roll Off)</t>
  </si>
  <si>
    <t>Носов Юрий</t>
  </si>
  <si>
    <t>XIX Открытый Турнир “Master Of The Plastic Ball”</t>
  </si>
  <si>
    <r>
      <t>1-я квалификация                24-27 сентября</t>
    </r>
    <r>
      <rPr>
        <b/>
        <sz val="14"/>
        <color indexed="8"/>
        <rFont val="Calibri"/>
        <family val="2"/>
      </rPr>
      <t xml:space="preserve"> 2018</t>
    </r>
  </si>
  <si>
    <t>Тарасова Ирина</t>
  </si>
  <si>
    <t>Ганд. в 1 игре</t>
  </si>
  <si>
    <t>Логачёв Александр</t>
  </si>
  <si>
    <t>Поторочин Владимир</t>
  </si>
  <si>
    <t>Зюзина Елена</t>
  </si>
  <si>
    <t>Ридный Андрей</t>
  </si>
  <si>
    <t>Оглы Януш</t>
  </si>
  <si>
    <t>Копыльцова Светлана</t>
  </si>
  <si>
    <t>Сухов Валентин</t>
  </si>
  <si>
    <t>Чеменёв Сергей</t>
  </si>
  <si>
    <r>
      <rPr>
        <sz val="11"/>
        <color indexed="8"/>
        <rFont val="Calibri"/>
        <family val="2"/>
      </rPr>
      <t>Δ</t>
    </r>
    <r>
      <rPr>
        <sz val="9.9"/>
        <color indexed="8"/>
        <rFont val="Calibri"/>
        <family val="2"/>
      </rPr>
      <t xml:space="preserve"> (max-min)</t>
    </r>
  </si>
  <si>
    <t>Аитов Марат</t>
  </si>
  <si>
    <t>XIX Пластик-болл</t>
  </si>
  <si>
    <r>
      <rPr>
        <b/>
        <sz val="14"/>
        <color indexed="8"/>
        <rFont val="Calibri"/>
        <family val="2"/>
      </rPr>
      <t>2-я квалификация</t>
    </r>
    <r>
      <rPr>
        <b/>
        <sz val="16"/>
        <color indexed="8"/>
        <rFont val="Calibri"/>
        <family val="2"/>
      </rPr>
      <t xml:space="preserve">                1-4 октября</t>
    </r>
    <r>
      <rPr>
        <b/>
        <sz val="14"/>
        <color indexed="8"/>
        <rFont val="Calibri"/>
        <family val="2"/>
      </rPr>
      <t xml:space="preserve"> 2018</t>
    </r>
  </si>
  <si>
    <t>Спортивный зачёт по 1-12 играм</t>
  </si>
  <si>
    <t>27 сентября - 4 октября 2018</t>
  </si>
  <si>
    <t>6</t>
  </si>
  <si>
    <t>7</t>
  </si>
  <si>
    <t>Грязин Юрий</t>
  </si>
  <si>
    <t>Ращупкин Константин</t>
  </si>
  <si>
    <t>В</t>
  </si>
  <si>
    <t>-</t>
  </si>
  <si>
    <t>ХХХ8</t>
  </si>
  <si>
    <t>ХХХХ</t>
  </si>
  <si>
    <t>Roll Off</t>
  </si>
  <si>
    <t>2</t>
  </si>
  <si>
    <t>3</t>
  </si>
  <si>
    <t>Поторочин (-8)</t>
  </si>
  <si>
    <t>Гренкевич</t>
  </si>
  <si>
    <t>Девятилов (-12)</t>
  </si>
  <si>
    <t>Оглы</t>
  </si>
  <si>
    <t>Поторочин (-8)            163</t>
  </si>
  <si>
    <t>Гренкевич                     172</t>
  </si>
  <si>
    <t>Девятилов (-12)            178</t>
  </si>
  <si>
    <t>Оглы                                 200</t>
  </si>
  <si>
    <t>Поторочин</t>
  </si>
  <si>
    <t>Девятилов Александр, 267 очков</t>
  </si>
  <si>
    <t>9/7/8/7---</t>
  </si>
  <si>
    <t>8/6,5-----</t>
  </si>
  <si>
    <t>Х/9/5----</t>
  </si>
  <si>
    <t>9/9/9/Х/9/Х/9,8,Х,Х,7</t>
  </si>
  <si>
    <t>9/7/7/8/7/9/Х</t>
  </si>
  <si>
    <t>9/Х/7/Х/9/9/9,Х</t>
  </si>
  <si>
    <t>--------</t>
  </si>
  <si>
    <t>7------</t>
  </si>
  <si>
    <t>9/6,8/Х/9/9/8-</t>
  </si>
  <si>
    <t>9/Х/9/9/9/9/9,8,Х,Х,9</t>
  </si>
  <si>
    <t>8/Х/Х/9/6--</t>
  </si>
  <si>
    <t>Путёвка на Чемпионат Новосибирска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</si>
</sst>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[$-FC19]d\ mmmm\ yyyy\ &quot;г.&quot;"/>
  </numFmts>
  <fonts count="12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9.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10"/>
      <name val="Calibri"/>
      <family val="2"/>
    </font>
    <font>
      <sz val="16"/>
      <name val="Calibri"/>
      <family val="2"/>
    </font>
    <font>
      <b/>
      <sz val="8"/>
      <color indexed="8"/>
      <name val="Calibri"/>
      <family val="2"/>
    </font>
    <font>
      <sz val="14"/>
      <name val="Calibri"/>
      <family val="2"/>
    </font>
    <font>
      <b/>
      <sz val="12"/>
      <color indexed="10"/>
      <name val="Calibri"/>
      <family val="2"/>
    </font>
    <font>
      <b/>
      <sz val="18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color indexed="10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b/>
      <i/>
      <sz val="14"/>
      <color indexed="10"/>
      <name val="Calibri"/>
      <family val="2"/>
    </font>
    <font>
      <b/>
      <i/>
      <sz val="16"/>
      <name val="Calibri"/>
      <family val="2"/>
    </font>
    <font>
      <b/>
      <i/>
      <sz val="14"/>
      <name val="Calibri"/>
      <family val="2"/>
    </font>
    <font>
      <i/>
      <sz val="12"/>
      <name val="Calibri"/>
      <family val="2"/>
    </font>
    <font>
      <b/>
      <sz val="10"/>
      <color indexed="10"/>
      <name val="Calibri"/>
      <family val="2"/>
    </font>
    <font>
      <sz val="13"/>
      <name val="Calibri"/>
      <family val="2"/>
    </font>
    <font>
      <b/>
      <sz val="14"/>
      <color indexed="10"/>
      <name val="Calibri"/>
      <family val="2"/>
    </font>
    <font>
      <i/>
      <sz val="16"/>
      <color indexed="10"/>
      <name val="Calibri"/>
      <family val="2"/>
    </font>
    <font>
      <b/>
      <i/>
      <sz val="11"/>
      <name val="Calibri"/>
      <family val="2"/>
    </font>
    <font>
      <b/>
      <sz val="20"/>
      <color indexed="10"/>
      <name val="Calibri"/>
      <family val="2"/>
    </font>
    <font>
      <sz val="18"/>
      <name val="Calibri"/>
      <family val="2"/>
    </font>
    <font>
      <i/>
      <sz val="13"/>
      <color indexed="8"/>
      <name val="Calibri"/>
      <family val="2"/>
    </font>
    <font>
      <sz val="14"/>
      <color indexed="10"/>
      <name val="Calibri"/>
      <family val="2"/>
    </font>
    <font>
      <b/>
      <sz val="10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17"/>
      <name val="Calibri"/>
      <family val="2"/>
    </font>
    <font>
      <b/>
      <i/>
      <sz val="12"/>
      <color indexed="10"/>
      <name val="Calibri"/>
      <family val="2"/>
    </font>
    <font>
      <b/>
      <i/>
      <sz val="18"/>
      <color indexed="10"/>
      <name val="Calibri"/>
      <family val="2"/>
    </font>
    <font>
      <sz val="13"/>
      <color indexed="10"/>
      <name val="Calibri"/>
      <family val="2"/>
    </font>
    <font>
      <sz val="9"/>
      <name val="Calibri"/>
      <family val="2"/>
    </font>
    <font>
      <b/>
      <i/>
      <sz val="12"/>
      <name val="Calibri"/>
      <family val="2"/>
    </font>
    <font>
      <b/>
      <i/>
      <sz val="13"/>
      <color indexed="10"/>
      <name val="Calibri"/>
      <family val="2"/>
    </font>
    <font>
      <b/>
      <i/>
      <sz val="13"/>
      <name val="Calibri"/>
      <family val="2"/>
    </font>
    <font>
      <b/>
      <i/>
      <sz val="15"/>
      <color indexed="10"/>
      <name val="Calibri"/>
      <family val="2"/>
    </font>
    <font>
      <sz val="15"/>
      <name val="Calibri"/>
      <family val="2"/>
    </font>
    <font>
      <b/>
      <sz val="1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20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6"/>
      <color rgb="FFFF0000"/>
      <name val="Calibri"/>
      <family val="2"/>
    </font>
    <font>
      <b/>
      <sz val="8"/>
      <color theme="1"/>
      <name val="Calibri"/>
      <family val="2"/>
    </font>
    <font>
      <b/>
      <sz val="12"/>
      <color rgb="FFFF0000"/>
      <name val="Calibri"/>
      <family val="2"/>
    </font>
    <font>
      <b/>
      <sz val="18"/>
      <color theme="1"/>
      <name val="Calibri"/>
      <family val="2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  <font>
      <i/>
      <sz val="11"/>
      <color rgb="FFFF0000"/>
      <name val="Calibri"/>
      <family val="2"/>
    </font>
    <font>
      <b/>
      <i/>
      <sz val="16"/>
      <color rgb="FFFF0000"/>
      <name val="Calibri"/>
      <family val="2"/>
    </font>
    <font>
      <b/>
      <i/>
      <sz val="14"/>
      <color rgb="FFFF0000"/>
      <name val="Calibri"/>
      <family val="2"/>
    </font>
    <font>
      <b/>
      <sz val="10"/>
      <color rgb="FFFF0000"/>
      <name val="Calibri"/>
      <family val="2"/>
    </font>
    <font>
      <b/>
      <sz val="14"/>
      <color rgb="FFFF0000"/>
      <name val="Calibri"/>
      <family val="2"/>
    </font>
    <font>
      <i/>
      <sz val="16"/>
      <color rgb="FFFF0000"/>
      <name val="Calibri"/>
      <family val="2"/>
    </font>
    <font>
      <b/>
      <sz val="20"/>
      <color rgb="FFFF0000"/>
      <name val="Calibri"/>
      <family val="2"/>
    </font>
    <font>
      <i/>
      <sz val="13"/>
      <color theme="1"/>
      <name val="Calibri"/>
      <family val="2"/>
    </font>
    <font>
      <sz val="14"/>
      <color rgb="FFFF0000"/>
      <name val="Calibri"/>
      <family val="2"/>
    </font>
    <font>
      <b/>
      <sz val="10"/>
      <color theme="1"/>
      <name val="Calibri"/>
      <family val="2"/>
    </font>
    <font>
      <sz val="13"/>
      <color rgb="FFFF0000"/>
      <name val="Calibri"/>
      <family val="2"/>
    </font>
    <font>
      <b/>
      <i/>
      <sz val="12"/>
      <color rgb="FFFF0000"/>
      <name val="Calibri"/>
      <family val="2"/>
    </font>
    <font>
      <b/>
      <i/>
      <sz val="13"/>
      <color rgb="FFFF0000"/>
      <name val="Calibri"/>
      <family val="2"/>
    </font>
    <font>
      <b/>
      <i/>
      <sz val="15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rgb="FF00B050"/>
      <name val="Calibri"/>
      <family val="2"/>
    </font>
    <font>
      <b/>
      <i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>
        <color indexed="63"/>
      </left>
      <right/>
      <top style="thin"/>
      <bottom style="thin"/>
    </border>
    <border>
      <left style="medium"/>
      <right>
        <color indexed="63"/>
      </right>
      <top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7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34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91" fillId="0" borderId="10" xfId="0" applyFont="1" applyBorder="1" applyAlignment="1">
      <alignment horizontal="center" vertical="center"/>
    </xf>
    <xf numFmtId="0" fontId="92" fillId="0" borderId="0" xfId="0" applyFont="1" applyBorder="1" applyAlignment="1">
      <alignment horizontal="center"/>
    </xf>
    <xf numFmtId="0" fontId="93" fillId="0" borderId="0" xfId="0" applyFont="1" applyBorder="1" applyAlignment="1">
      <alignment/>
    </xf>
    <xf numFmtId="0" fontId="9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" fontId="95" fillId="0" borderId="10" xfId="0" applyNumberFormat="1" applyFont="1" applyBorder="1" applyAlignment="1">
      <alignment horizontal="center" vertical="center"/>
    </xf>
    <xf numFmtId="172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6" fontId="27" fillId="0" borderId="10" xfId="0" applyNumberFormat="1" applyFont="1" applyBorder="1" applyAlignment="1">
      <alignment horizontal="center" vertical="center"/>
    </xf>
    <xf numFmtId="0" fontId="95" fillId="0" borderId="0" xfId="0" applyFont="1" applyBorder="1" applyAlignment="1">
      <alignment horizontal="center"/>
    </xf>
    <xf numFmtId="0" fontId="96" fillId="0" borderId="0" xfId="0" applyFont="1" applyBorder="1" applyAlignment="1">
      <alignment/>
    </xf>
    <xf numFmtId="0" fontId="96" fillId="0" borderId="0" xfId="0" applyFont="1" applyBorder="1" applyAlignment="1">
      <alignment horizontal="center"/>
    </xf>
    <xf numFmtId="0" fontId="97" fillId="0" borderId="0" xfId="0" applyFont="1" applyAlignment="1">
      <alignment/>
    </xf>
    <xf numFmtId="0" fontId="92" fillId="0" borderId="0" xfId="0" applyFont="1" applyFill="1" applyBorder="1" applyAlignment="1">
      <alignment horizontal="left"/>
    </xf>
    <xf numFmtId="0" fontId="92" fillId="0" borderId="0" xfId="0" applyFont="1" applyBorder="1" applyAlignment="1">
      <alignment horizontal="left"/>
    </xf>
    <xf numFmtId="0" fontId="91" fillId="0" borderId="0" xfId="0" applyFont="1" applyBorder="1" applyAlignment="1">
      <alignment horizontal="left"/>
    </xf>
    <xf numFmtId="0" fontId="98" fillId="0" borderId="0" xfId="0" applyFont="1" applyFill="1" applyBorder="1" applyAlignment="1">
      <alignment horizontal="left"/>
    </xf>
    <xf numFmtId="0" fontId="91" fillId="0" borderId="0" xfId="0" applyFont="1" applyAlignment="1">
      <alignment horizontal="center"/>
    </xf>
    <xf numFmtId="0" fontId="91" fillId="0" borderId="11" xfId="0" applyFont="1" applyBorder="1" applyAlignment="1">
      <alignment horizontal="center" vertical="center"/>
    </xf>
    <xf numFmtId="0" fontId="98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92" fillId="0" borderId="0" xfId="0" applyFont="1" applyBorder="1" applyAlignment="1">
      <alignment horizontal="center"/>
    </xf>
    <xf numFmtId="0" fontId="91" fillId="0" borderId="0" xfId="0" applyFont="1" applyAlignment="1">
      <alignment horizontal="center"/>
    </xf>
    <xf numFmtId="0" fontId="99" fillId="0" borderId="12" xfId="0" applyFont="1" applyFill="1" applyBorder="1" applyAlignment="1">
      <alignment horizontal="center" vertical="center" wrapText="1"/>
    </xf>
    <xf numFmtId="0" fontId="93" fillId="0" borderId="0" xfId="0" applyFont="1" applyBorder="1" applyAlignment="1">
      <alignment vertical="center"/>
    </xf>
    <xf numFmtId="0" fontId="96" fillId="0" borderId="0" xfId="0" applyFont="1" applyBorder="1" applyAlignment="1">
      <alignment vertical="center"/>
    </xf>
    <xf numFmtId="0" fontId="9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2" fontId="96" fillId="0" borderId="0" xfId="0" applyNumberFormat="1" applyFont="1" applyBorder="1" applyAlignment="1">
      <alignment vertical="center"/>
    </xf>
    <xf numFmtId="172" fontId="33" fillId="0" borderId="0" xfId="0" applyNumberFormat="1" applyFont="1" applyBorder="1" applyAlignment="1">
      <alignment vertical="center"/>
    </xf>
    <xf numFmtId="0" fontId="94" fillId="0" borderId="0" xfId="0" applyFont="1" applyBorder="1" applyAlignment="1">
      <alignment vertical="center"/>
    </xf>
    <xf numFmtId="0" fontId="91" fillId="0" borderId="13" xfId="0" applyFont="1" applyBorder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95" fillId="0" borderId="10" xfId="0" applyFont="1" applyBorder="1" applyAlignment="1">
      <alignment horizontal="center" vertical="center"/>
    </xf>
    <xf numFmtId="0" fontId="91" fillId="0" borderId="14" xfId="0" applyFont="1" applyBorder="1" applyAlignment="1">
      <alignment horizontal="center" vertical="center"/>
    </xf>
    <xf numFmtId="0" fontId="91" fillId="0" borderId="15" xfId="0" applyFont="1" applyBorder="1" applyAlignment="1">
      <alignment horizontal="center" vertical="center"/>
    </xf>
    <xf numFmtId="0" fontId="91" fillId="0" borderId="15" xfId="0" applyFont="1" applyFill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100" fillId="0" borderId="16" xfId="0" applyFont="1" applyBorder="1" applyAlignment="1">
      <alignment horizontal="center" vertical="center"/>
    </xf>
    <xf numFmtId="0" fontId="94" fillId="0" borderId="17" xfId="0" applyFont="1" applyFill="1" applyBorder="1" applyAlignment="1">
      <alignment horizontal="center" vertical="center"/>
    </xf>
    <xf numFmtId="0" fontId="97" fillId="0" borderId="18" xfId="0" applyFont="1" applyFill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1" fontId="101" fillId="0" borderId="19" xfId="0" applyNumberFormat="1" applyFont="1" applyBorder="1" applyAlignment="1">
      <alignment horizontal="center" vertical="center"/>
    </xf>
    <xf numFmtId="0" fontId="102" fillId="0" borderId="0" xfId="0" applyFont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0" fontId="97" fillId="0" borderId="21" xfId="0" applyFont="1" applyFill="1" applyBorder="1" applyAlignment="1">
      <alignment horizontal="center" vertical="center"/>
    </xf>
    <xf numFmtId="0" fontId="97" fillId="0" borderId="22" xfId="0" applyFont="1" applyFill="1" applyBorder="1" applyAlignment="1">
      <alignment horizontal="center" vertical="center"/>
    </xf>
    <xf numFmtId="0" fontId="97" fillId="0" borderId="23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/>
    </xf>
    <xf numFmtId="0" fontId="100" fillId="0" borderId="25" xfId="0" applyFont="1" applyBorder="1" applyAlignment="1">
      <alignment horizontal="center" vertical="center"/>
    </xf>
    <xf numFmtId="0" fontId="97" fillId="0" borderId="21" xfId="0" applyFont="1" applyBorder="1" applyAlignment="1">
      <alignment horizontal="center" vertical="center"/>
    </xf>
    <xf numFmtId="0" fontId="97" fillId="0" borderId="22" xfId="0" applyFont="1" applyBorder="1" applyAlignment="1">
      <alignment horizontal="center" vertical="center"/>
    </xf>
    <xf numFmtId="0" fontId="97" fillId="0" borderId="23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6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1" fontId="37" fillId="0" borderId="19" xfId="0" applyNumberFormat="1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7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8" fillId="0" borderId="16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1" fontId="101" fillId="0" borderId="19" xfId="0" applyNumberFormat="1" applyFont="1" applyFill="1" applyBorder="1" applyAlignment="1">
      <alignment horizontal="center" vertical="center"/>
    </xf>
    <xf numFmtId="0" fontId="94" fillId="0" borderId="26" xfId="0" applyFont="1" applyFill="1" applyBorder="1" applyAlignment="1">
      <alignment horizontal="center" vertical="center"/>
    </xf>
    <xf numFmtId="0" fontId="97" fillId="0" borderId="27" xfId="0" applyFont="1" applyFill="1" applyBorder="1" applyAlignment="1">
      <alignment horizontal="center" vertical="center"/>
    </xf>
    <xf numFmtId="0" fontId="97" fillId="0" borderId="28" xfId="0" applyFont="1" applyFill="1" applyBorder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97" fillId="0" borderId="29" xfId="0" applyFont="1" applyFill="1" applyBorder="1" applyAlignment="1">
      <alignment horizontal="center" vertical="center"/>
    </xf>
    <xf numFmtId="0" fontId="97" fillId="0" borderId="30" xfId="0" applyFont="1" applyFill="1" applyBorder="1" applyAlignment="1">
      <alignment horizontal="center" vertical="center"/>
    </xf>
    <xf numFmtId="0" fontId="97" fillId="0" borderId="31" xfId="0" applyFont="1" applyFill="1" applyBorder="1" applyAlignment="1">
      <alignment horizontal="center" vertical="center"/>
    </xf>
    <xf numFmtId="0" fontId="96" fillId="0" borderId="19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97" fillId="0" borderId="32" xfId="0" applyFont="1" applyFill="1" applyBorder="1" applyAlignment="1">
      <alignment horizontal="center" vertical="center"/>
    </xf>
    <xf numFmtId="0" fontId="97" fillId="0" borderId="33" xfId="0" applyFont="1" applyFill="1" applyBorder="1" applyAlignment="1">
      <alignment horizontal="center" vertical="center"/>
    </xf>
    <xf numFmtId="0" fontId="97" fillId="0" borderId="34" xfId="0" applyFont="1" applyFill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97" fillId="0" borderId="29" xfId="0" applyFont="1" applyBorder="1" applyAlignment="1">
      <alignment horizontal="center" vertical="center"/>
    </xf>
    <xf numFmtId="0" fontId="97" fillId="0" borderId="30" xfId="0" applyFont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96" fillId="0" borderId="35" xfId="0" applyFont="1" applyBorder="1" applyAlignment="1">
      <alignment horizontal="center" vertical="center"/>
    </xf>
    <xf numFmtId="0" fontId="97" fillId="0" borderId="36" xfId="0" applyFont="1" applyFill="1" applyBorder="1" applyAlignment="1">
      <alignment horizontal="center" vertical="center"/>
    </xf>
    <xf numFmtId="0" fontId="97" fillId="0" borderId="37" xfId="0" applyFont="1" applyFill="1" applyBorder="1" applyAlignment="1">
      <alignment horizontal="center" vertical="center"/>
    </xf>
    <xf numFmtId="0" fontId="97" fillId="0" borderId="38" xfId="0" applyFont="1" applyFill="1" applyBorder="1" applyAlignment="1">
      <alignment horizontal="center" vertical="center"/>
    </xf>
    <xf numFmtId="0" fontId="97" fillId="0" borderId="39" xfId="0" applyFont="1" applyFill="1" applyBorder="1" applyAlignment="1">
      <alignment horizontal="center" vertical="center"/>
    </xf>
    <xf numFmtId="0" fontId="97" fillId="0" borderId="37" xfId="0" applyFont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10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89" fillId="0" borderId="0" xfId="0" applyFont="1" applyBorder="1" applyAlignment="1">
      <alignment vertical="center"/>
    </xf>
    <xf numFmtId="0" fontId="40" fillId="0" borderId="23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100" fillId="0" borderId="4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27" fillId="0" borderId="40" xfId="0" applyFont="1" applyBorder="1" applyAlignment="1">
      <alignment vertical="center"/>
    </xf>
    <xf numFmtId="0" fontId="103" fillId="0" borderId="41" xfId="0" applyFont="1" applyBorder="1" applyAlignment="1">
      <alignment vertical="center"/>
    </xf>
    <xf numFmtId="0" fontId="38" fillId="0" borderId="41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27" fillId="0" borderId="41" xfId="0" applyFont="1" applyFill="1" applyBorder="1" applyAlignment="1">
      <alignment horizontal="left" vertical="center"/>
    </xf>
    <xf numFmtId="0" fontId="38" fillId="0" borderId="42" xfId="0" applyFont="1" applyBorder="1" applyAlignment="1">
      <alignment vertical="center"/>
    </xf>
    <xf numFmtId="0" fontId="27" fillId="0" borderId="42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100" fillId="0" borderId="40" xfId="0" applyFont="1" applyBorder="1" applyAlignment="1">
      <alignment vertical="center"/>
    </xf>
    <xf numFmtId="0" fontId="100" fillId="0" borderId="41" xfId="0" applyFont="1" applyBorder="1" applyAlignment="1">
      <alignment horizontal="center" vertical="center"/>
    </xf>
    <xf numFmtId="0" fontId="27" fillId="0" borderId="43" xfId="0" applyFont="1" applyFill="1" applyBorder="1" applyAlignment="1">
      <alignment horizontal="left" vertical="center"/>
    </xf>
    <xf numFmtId="0" fontId="38" fillId="0" borderId="4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104" fillId="0" borderId="0" xfId="0" applyFont="1" applyBorder="1" applyAlignment="1">
      <alignment horizontal="center" vertical="center"/>
    </xf>
    <xf numFmtId="0" fontId="105" fillId="0" borderId="0" xfId="0" applyFont="1" applyBorder="1" applyAlignment="1">
      <alignment vertical="center"/>
    </xf>
    <xf numFmtId="0" fontId="106" fillId="0" borderId="0" xfId="0" applyFont="1" applyBorder="1" applyAlignment="1">
      <alignment horizontal="right" vertical="center"/>
    </xf>
    <xf numFmtId="0" fontId="106" fillId="0" borderId="0" xfId="0" applyFont="1" applyBorder="1" applyAlignment="1">
      <alignment vertical="center"/>
    </xf>
    <xf numFmtId="0" fontId="100" fillId="0" borderId="41" xfId="0" applyFont="1" applyFill="1" applyBorder="1" applyAlignment="1">
      <alignment horizontal="left" vertical="center"/>
    </xf>
    <xf numFmtId="0" fontId="103" fillId="0" borderId="0" xfId="0" applyFont="1" applyBorder="1" applyAlignment="1">
      <alignment vertical="center"/>
    </xf>
    <xf numFmtId="0" fontId="89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100" fillId="0" borderId="0" xfId="0" applyFont="1" applyBorder="1" applyAlignment="1">
      <alignment horizontal="right" vertical="center"/>
    </xf>
    <xf numFmtId="0" fontId="27" fillId="0" borderId="0" xfId="0" applyFont="1" applyFill="1" applyBorder="1" applyAlignment="1">
      <alignment horizontal="left" vertical="center"/>
    </xf>
    <xf numFmtId="0" fontId="103" fillId="0" borderId="40" xfId="0" applyFont="1" applyBorder="1" applyAlignment="1">
      <alignment vertical="center"/>
    </xf>
    <xf numFmtId="0" fontId="49" fillId="0" borderId="0" xfId="0" applyFont="1" applyBorder="1" applyAlignment="1">
      <alignment horizontal="right" vertical="center"/>
    </xf>
    <xf numFmtId="0" fontId="107" fillId="0" borderId="0" xfId="0" applyFont="1" applyBorder="1" applyAlignment="1">
      <alignment horizontal="center" vertical="center"/>
    </xf>
    <xf numFmtId="49" fontId="38" fillId="0" borderId="44" xfId="0" applyNumberFormat="1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8" fillId="0" borderId="24" xfId="0" applyFont="1" applyBorder="1" applyAlignment="1">
      <alignment vertical="center"/>
    </xf>
    <xf numFmtId="0" fontId="26" fillId="0" borderId="42" xfId="0" applyFont="1" applyBorder="1" applyAlignment="1">
      <alignment vertical="center"/>
    </xf>
    <xf numFmtId="0" fontId="31" fillId="0" borderId="20" xfId="0" applyFont="1" applyFill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0" fontId="97" fillId="0" borderId="46" xfId="0" applyFont="1" applyFill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1" fontId="101" fillId="0" borderId="47" xfId="0" applyNumberFormat="1" applyFont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0" fontId="108" fillId="0" borderId="0" xfId="0" applyFont="1" applyBorder="1" applyAlignment="1">
      <alignment horizontal="center" vertical="center"/>
    </xf>
    <xf numFmtId="0" fontId="100" fillId="0" borderId="43" xfId="0" applyFont="1" applyFill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49" fontId="38" fillId="0" borderId="22" xfId="0" applyNumberFormat="1" applyFont="1" applyBorder="1" applyAlignment="1">
      <alignment horizontal="center" vertical="center"/>
    </xf>
    <xf numFmtId="0" fontId="10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53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100" fillId="0" borderId="0" xfId="0" applyFont="1" applyBorder="1" applyAlignment="1">
      <alignment vertical="center"/>
    </xf>
    <xf numFmtId="0" fontId="100" fillId="0" borderId="43" xfId="0" applyFont="1" applyBorder="1" applyAlignment="1">
      <alignment horizontal="center" vertical="center"/>
    </xf>
    <xf numFmtId="49" fontId="91" fillId="0" borderId="0" xfId="0" applyNumberFormat="1" applyFont="1" applyAlignment="1">
      <alignment horizontal="center"/>
    </xf>
    <xf numFmtId="0" fontId="94" fillId="0" borderId="0" xfId="0" applyFont="1" applyFill="1" applyBorder="1" applyAlignment="1">
      <alignment horizontal="left" vertical="center"/>
    </xf>
    <xf numFmtId="0" fontId="94" fillId="0" borderId="0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94" fillId="0" borderId="26" xfId="0" applyFont="1" applyBorder="1" applyAlignment="1">
      <alignment horizontal="center" vertical="center"/>
    </xf>
    <xf numFmtId="49" fontId="55" fillId="0" borderId="0" xfId="0" applyNumberFormat="1" applyFont="1" applyBorder="1" applyAlignment="1">
      <alignment horizontal="center" vertical="center"/>
    </xf>
    <xf numFmtId="0" fontId="92" fillId="0" borderId="0" xfId="0" applyFont="1" applyBorder="1" applyAlignment="1">
      <alignment horizontal="center"/>
    </xf>
    <xf numFmtId="0" fontId="91" fillId="0" borderId="0" xfId="0" applyFont="1" applyAlignment="1">
      <alignment horizontal="center"/>
    </xf>
    <xf numFmtId="0" fontId="94" fillId="0" borderId="35" xfId="0" applyFont="1" applyFill="1" applyBorder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91" fillId="0" borderId="12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99" fillId="0" borderId="10" xfId="0" applyFont="1" applyFill="1" applyBorder="1" applyAlignment="1">
      <alignment horizontal="center" vertical="center" wrapText="1"/>
    </xf>
    <xf numFmtId="0" fontId="97" fillId="0" borderId="25" xfId="0" applyFont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97" fillId="0" borderId="49" xfId="0" applyFont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97" fillId="0" borderId="54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11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97" fillId="0" borderId="40" xfId="0" applyFont="1" applyFill="1" applyBorder="1" applyAlignment="1">
      <alignment horizontal="center" vertical="center"/>
    </xf>
    <xf numFmtId="0" fontId="57" fillId="0" borderId="55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0" borderId="54" xfId="0" applyFont="1" applyBorder="1" applyAlignment="1">
      <alignment horizontal="center" vertical="center"/>
    </xf>
    <xf numFmtId="0" fontId="96" fillId="0" borderId="56" xfId="0" applyFont="1" applyBorder="1" applyAlignment="1">
      <alignment horizontal="center" vertical="center"/>
    </xf>
    <xf numFmtId="2" fontId="96" fillId="0" borderId="17" xfId="0" applyNumberFormat="1" applyFont="1" applyBorder="1" applyAlignment="1">
      <alignment horizontal="center" vertical="center"/>
    </xf>
    <xf numFmtId="2" fontId="96" fillId="0" borderId="20" xfId="0" applyNumberFormat="1" applyFont="1" applyBorder="1" applyAlignment="1">
      <alignment horizontal="center" vertical="center"/>
    </xf>
    <xf numFmtId="2" fontId="96" fillId="0" borderId="35" xfId="0" applyNumberFormat="1" applyFont="1" applyBorder="1" applyAlignment="1">
      <alignment horizontal="center" vertical="center"/>
    </xf>
    <xf numFmtId="0" fontId="91" fillId="0" borderId="57" xfId="0" applyFont="1" applyBorder="1" applyAlignment="1">
      <alignment horizontal="center" vertical="center"/>
    </xf>
    <xf numFmtId="0" fontId="91" fillId="0" borderId="58" xfId="0" applyFont="1" applyBorder="1" applyAlignment="1">
      <alignment horizontal="center" vertical="center"/>
    </xf>
    <xf numFmtId="0" fontId="91" fillId="0" borderId="59" xfId="0" applyFont="1" applyBorder="1" applyAlignment="1">
      <alignment horizontal="center" vertical="center"/>
    </xf>
    <xf numFmtId="0" fontId="91" fillId="0" borderId="59" xfId="0" applyFont="1" applyFill="1" applyBorder="1" applyAlignment="1">
      <alignment horizontal="center" vertical="center"/>
    </xf>
    <xf numFmtId="0" fontId="110" fillId="0" borderId="0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111" fillId="0" borderId="0" xfId="0" applyFont="1" applyBorder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97" fillId="0" borderId="44" xfId="0" applyFont="1" applyFill="1" applyBorder="1" applyAlignment="1">
      <alignment horizontal="center" vertical="center"/>
    </xf>
    <xf numFmtId="0" fontId="97" fillId="0" borderId="44" xfId="0" applyFont="1" applyBorder="1" applyAlignment="1">
      <alignment horizontal="center" vertical="center"/>
    </xf>
    <xf numFmtId="0" fontId="97" fillId="0" borderId="43" xfId="0" applyFont="1" applyFill="1" applyBorder="1" applyAlignment="1">
      <alignment horizontal="center" vertical="center"/>
    </xf>
    <xf numFmtId="0" fontId="97" fillId="0" borderId="43" xfId="0" applyFont="1" applyBorder="1" applyAlignment="1">
      <alignment horizontal="center" vertical="center"/>
    </xf>
    <xf numFmtId="0" fontId="94" fillId="0" borderId="49" xfId="0" applyFont="1" applyFill="1" applyBorder="1" applyAlignment="1">
      <alignment horizontal="center" vertical="center"/>
    </xf>
    <xf numFmtId="0" fontId="97" fillId="0" borderId="60" xfId="0" applyFont="1" applyFill="1" applyBorder="1" applyAlignment="1">
      <alignment horizontal="center" vertical="center"/>
    </xf>
    <xf numFmtId="0" fontId="97" fillId="0" borderId="0" xfId="0" applyFont="1" applyAlignment="1">
      <alignment horizontal="center" vertical="center"/>
    </xf>
    <xf numFmtId="0" fontId="108" fillId="0" borderId="0" xfId="0" applyFont="1" applyAlignment="1">
      <alignment horizontal="center" vertical="center"/>
    </xf>
    <xf numFmtId="0" fontId="112" fillId="0" borderId="0" xfId="0" applyFont="1" applyAlignment="1">
      <alignment horizontal="center" vertical="center"/>
    </xf>
    <xf numFmtId="0" fontId="9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91" fillId="0" borderId="6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91" fillId="0" borderId="63" xfId="0" applyFont="1" applyFill="1" applyBorder="1" applyAlignment="1">
      <alignment horizontal="center" vertical="center"/>
    </xf>
    <xf numFmtId="0" fontId="91" fillId="0" borderId="58" xfId="0" applyFont="1" applyFill="1" applyBorder="1" applyAlignment="1">
      <alignment horizontal="center" vertical="center"/>
    </xf>
    <xf numFmtId="0" fontId="91" fillId="0" borderId="64" xfId="0" applyFont="1" applyFill="1" applyBorder="1" applyAlignment="1">
      <alignment horizontal="center" vertical="center"/>
    </xf>
    <xf numFmtId="0" fontId="113" fillId="0" borderId="56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2" fontId="96" fillId="0" borderId="19" xfId="0" applyNumberFormat="1" applyFont="1" applyBorder="1" applyAlignment="1">
      <alignment horizontal="center" vertical="center"/>
    </xf>
    <xf numFmtId="0" fontId="96" fillId="0" borderId="26" xfId="0" applyFont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2" fontId="96" fillId="0" borderId="26" xfId="0" applyNumberFormat="1" applyFont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6" fillId="0" borderId="25" xfId="0" applyFont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96" fillId="0" borderId="54" xfId="0" applyFont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0" fontId="38" fillId="0" borderId="60" xfId="0" applyFont="1" applyFill="1" applyBorder="1" applyAlignment="1">
      <alignment horizontal="center" vertical="center"/>
    </xf>
    <xf numFmtId="0" fontId="94" fillId="0" borderId="65" xfId="0" applyFont="1" applyFill="1" applyBorder="1" applyAlignment="1">
      <alignment horizontal="center" vertical="center"/>
    </xf>
    <xf numFmtId="0" fontId="97" fillId="0" borderId="48" xfId="0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/>
    </xf>
    <xf numFmtId="0" fontId="97" fillId="0" borderId="42" xfId="0" applyFont="1" applyFill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97" fillId="0" borderId="0" xfId="0" applyFont="1" applyAlignment="1">
      <alignment horizontal="center"/>
    </xf>
    <xf numFmtId="0" fontId="94" fillId="0" borderId="17" xfId="0" applyFont="1" applyBorder="1" applyAlignment="1">
      <alignment horizontal="center" vertical="center"/>
    </xf>
    <xf numFmtId="0" fontId="97" fillId="0" borderId="55" xfId="0" applyFont="1" applyBorder="1" applyAlignment="1">
      <alignment horizontal="center" vertical="center"/>
    </xf>
    <xf numFmtId="0" fontId="97" fillId="0" borderId="67" xfId="0" applyFont="1" applyBorder="1" applyAlignment="1">
      <alignment horizontal="center" vertical="center"/>
    </xf>
    <xf numFmtId="0" fontId="97" fillId="0" borderId="61" xfId="0" applyFont="1" applyBorder="1" applyAlignment="1">
      <alignment horizontal="center" vertical="center"/>
    </xf>
    <xf numFmtId="0" fontId="97" fillId="0" borderId="18" xfId="0" applyFont="1" applyBorder="1" applyAlignment="1">
      <alignment horizontal="center" vertical="center"/>
    </xf>
    <xf numFmtId="0" fontId="108" fillId="33" borderId="40" xfId="0" applyFont="1" applyFill="1" applyBorder="1" applyAlignment="1">
      <alignment horizontal="center" vertical="center"/>
    </xf>
    <xf numFmtId="0" fontId="94" fillId="0" borderId="19" xfId="0" applyFont="1" applyFill="1" applyBorder="1" applyAlignment="1">
      <alignment horizontal="center" vertical="center"/>
    </xf>
    <xf numFmtId="0" fontId="97" fillId="0" borderId="41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center"/>
    </xf>
    <xf numFmtId="0" fontId="31" fillId="33" borderId="20" xfId="0" applyFont="1" applyFill="1" applyBorder="1" applyAlignment="1">
      <alignment horizontal="center" vertical="center"/>
    </xf>
    <xf numFmtId="0" fontId="33" fillId="33" borderId="21" xfId="0" applyFont="1" applyFill="1" applyBorder="1" applyAlignment="1">
      <alignment horizontal="center" vertical="center"/>
    </xf>
    <xf numFmtId="0" fontId="33" fillId="33" borderId="22" xfId="0" applyFont="1" applyFill="1" applyBorder="1" applyAlignment="1">
      <alignment horizontal="center" vertical="center"/>
    </xf>
    <xf numFmtId="0" fontId="33" fillId="33" borderId="23" xfId="0" applyFont="1" applyFill="1" applyBorder="1" applyAlignment="1">
      <alignment horizontal="center" vertical="center"/>
    </xf>
    <xf numFmtId="0" fontId="33" fillId="33" borderId="24" xfId="0" applyFont="1" applyFill="1" applyBorder="1" applyAlignment="1">
      <alignment horizontal="center" vertical="center"/>
    </xf>
    <xf numFmtId="0" fontId="97" fillId="33" borderId="25" xfId="0" applyFont="1" applyFill="1" applyBorder="1" applyAlignment="1">
      <alignment horizontal="center" vertical="center"/>
    </xf>
    <xf numFmtId="0" fontId="33" fillId="33" borderId="19" xfId="0" applyFont="1" applyFill="1" applyBorder="1" applyAlignment="1">
      <alignment horizontal="center" vertical="center"/>
    </xf>
    <xf numFmtId="1" fontId="101" fillId="33" borderId="19" xfId="0" applyNumberFormat="1" applyFont="1" applyFill="1" applyBorder="1" applyAlignment="1">
      <alignment horizontal="center" vertical="center"/>
    </xf>
    <xf numFmtId="0" fontId="97" fillId="0" borderId="68" xfId="0" applyFont="1" applyFill="1" applyBorder="1" applyAlignment="1">
      <alignment horizontal="center" vertical="center"/>
    </xf>
    <xf numFmtId="0" fontId="97" fillId="0" borderId="52" xfId="0" applyFont="1" applyBorder="1" applyAlignment="1">
      <alignment horizontal="center" vertical="center"/>
    </xf>
    <xf numFmtId="0" fontId="97" fillId="0" borderId="27" xfId="0" applyFont="1" applyBorder="1" applyAlignment="1">
      <alignment horizontal="center" vertical="center"/>
    </xf>
    <xf numFmtId="0" fontId="100" fillId="0" borderId="19" xfId="0" applyFont="1" applyBorder="1" applyAlignment="1">
      <alignment horizontal="center" vertical="center"/>
    </xf>
    <xf numFmtId="0" fontId="100" fillId="0" borderId="20" xfId="0" applyFont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0" fontId="91" fillId="0" borderId="41" xfId="0" applyFont="1" applyBorder="1" applyAlignment="1">
      <alignment horizontal="left" vertical="center"/>
    </xf>
    <xf numFmtId="0" fontId="97" fillId="0" borderId="0" xfId="0" applyFont="1" applyAlignment="1">
      <alignment horizontal="left" vertical="center"/>
    </xf>
    <xf numFmtId="0" fontId="108" fillId="0" borderId="0" xfId="0" applyFont="1" applyFill="1" applyBorder="1" applyAlignment="1">
      <alignment horizontal="left" vertical="center"/>
    </xf>
    <xf numFmtId="0" fontId="97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102" fillId="0" borderId="0" xfId="0" applyFont="1" applyBorder="1" applyAlignment="1">
      <alignment horizontal="center" vertical="center"/>
    </xf>
    <xf numFmtId="0" fontId="114" fillId="0" borderId="23" xfId="0" applyFont="1" applyFill="1" applyBorder="1" applyAlignment="1">
      <alignment horizontal="center" vertical="center"/>
    </xf>
    <xf numFmtId="0" fontId="89" fillId="0" borderId="22" xfId="0" applyFont="1" applyBorder="1" applyAlignment="1">
      <alignment horizontal="center" vertical="center"/>
    </xf>
    <xf numFmtId="0" fontId="89" fillId="0" borderId="23" xfId="0" applyFont="1" applyBorder="1" applyAlignment="1">
      <alignment horizontal="center" vertical="center"/>
    </xf>
    <xf numFmtId="0" fontId="102" fillId="0" borderId="23" xfId="0" applyFont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/>
    </xf>
    <xf numFmtId="0" fontId="89" fillId="0" borderId="23" xfId="0" applyFont="1" applyFill="1" applyBorder="1" applyAlignment="1">
      <alignment horizontal="center" vertical="center"/>
    </xf>
    <xf numFmtId="0" fontId="103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115" fillId="0" borderId="0" xfId="0" applyFont="1" applyFill="1" applyBorder="1" applyAlignment="1">
      <alignment horizontal="center" vertical="center"/>
    </xf>
    <xf numFmtId="0" fontId="115" fillId="0" borderId="0" xfId="0" applyFont="1" applyBorder="1" applyAlignment="1">
      <alignment horizontal="center" vertical="center"/>
    </xf>
    <xf numFmtId="49" fontId="115" fillId="0" borderId="0" xfId="0" applyNumberFormat="1" applyFont="1" applyBorder="1" applyAlignment="1">
      <alignment horizontal="center" vertical="center"/>
    </xf>
    <xf numFmtId="49" fontId="115" fillId="0" borderId="0" xfId="0" applyNumberFormat="1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116" fillId="0" borderId="0" xfId="0" applyFont="1" applyBorder="1" applyAlignment="1">
      <alignment horizontal="right" vertical="center"/>
    </xf>
    <xf numFmtId="0" fontId="116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vertical="center"/>
    </xf>
    <xf numFmtId="0" fontId="117" fillId="0" borderId="0" xfId="0" applyFont="1" applyBorder="1" applyAlignment="1">
      <alignment horizontal="right" vertical="center"/>
    </xf>
    <xf numFmtId="0" fontId="117" fillId="0" borderId="0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67" fillId="0" borderId="0" xfId="0" applyFont="1" applyBorder="1" applyAlignment="1">
      <alignment horizontal="right" vertical="center"/>
    </xf>
    <xf numFmtId="49" fontId="103" fillId="0" borderId="44" xfId="0" applyNumberFormat="1" applyFont="1" applyBorder="1" applyAlignment="1">
      <alignment vertical="center"/>
    </xf>
    <xf numFmtId="49" fontId="103" fillId="0" borderId="22" xfId="0" applyNumberFormat="1" applyFont="1" applyBorder="1" applyAlignment="1">
      <alignment horizontal="center" vertical="center"/>
    </xf>
    <xf numFmtId="0" fontId="112" fillId="0" borderId="0" xfId="0" applyFont="1" applyBorder="1" applyAlignment="1">
      <alignment horizontal="center" vertical="center"/>
    </xf>
    <xf numFmtId="0" fontId="112" fillId="0" borderId="0" xfId="0" applyFont="1" applyBorder="1" applyAlignment="1">
      <alignment vertical="center"/>
    </xf>
    <xf numFmtId="0" fontId="89" fillId="0" borderId="0" xfId="0" applyFont="1" applyBorder="1" applyAlignment="1">
      <alignment horizontal="left" vertical="center"/>
    </xf>
    <xf numFmtId="0" fontId="92" fillId="0" borderId="0" xfId="0" applyFont="1" applyBorder="1" applyAlignment="1">
      <alignment horizontal="center"/>
    </xf>
    <xf numFmtId="0" fontId="1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110" fillId="0" borderId="0" xfId="0" applyFont="1" applyBorder="1" applyAlignment="1">
      <alignment horizontal="center" vertical="center"/>
    </xf>
    <xf numFmtId="0" fontId="91" fillId="0" borderId="69" xfId="0" applyFont="1" applyBorder="1" applyAlignment="1">
      <alignment horizontal="center" vertical="center"/>
    </xf>
    <xf numFmtId="0" fontId="91" fillId="0" borderId="70" xfId="0" applyFont="1" applyBorder="1" applyAlignment="1">
      <alignment horizontal="center" vertical="center"/>
    </xf>
    <xf numFmtId="0" fontId="91" fillId="0" borderId="71" xfId="0" applyFont="1" applyBorder="1" applyAlignment="1">
      <alignment horizontal="center" vertical="center"/>
    </xf>
    <xf numFmtId="0" fontId="91" fillId="0" borderId="69" xfId="0" applyFont="1" applyFill="1" applyBorder="1" applyAlignment="1">
      <alignment horizontal="center" vertical="center"/>
    </xf>
    <xf numFmtId="0" fontId="91" fillId="0" borderId="70" xfId="0" applyFont="1" applyFill="1" applyBorder="1" applyAlignment="1">
      <alignment horizontal="center" vertical="center"/>
    </xf>
    <xf numFmtId="0" fontId="91" fillId="0" borderId="71" xfId="0" applyFont="1" applyFill="1" applyBorder="1" applyAlignment="1">
      <alignment horizontal="center" vertical="center"/>
    </xf>
    <xf numFmtId="0" fontId="39" fillId="0" borderId="69" xfId="0" applyFont="1" applyFill="1" applyBorder="1" applyAlignment="1">
      <alignment horizontal="center" vertical="center"/>
    </xf>
    <xf numFmtId="0" fontId="39" fillId="0" borderId="70" xfId="0" applyFont="1" applyFill="1" applyBorder="1" applyAlignment="1">
      <alignment horizontal="center" vertical="center"/>
    </xf>
    <xf numFmtId="0" fontId="39" fillId="0" borderId="72" xfId="0" applyFont="1" applyFill="1" applyBorder="1" applyAlignment="1">
      <alignment horizontal="center" vertical="center"/>
    </xf>
    <xf numFmtId="0" fontId="39" fillId="0" borderId="71" xfId="0" applyFont="1" applyFill="1" applyBorder="1" applyAlignment="1">
      <alignment horizontal="center" vertical="center"/>
    </xf>
    <xf numFmtId="0" fontId="118" fillId="0" borderId="0" xfId="0" applyFont="1" applyBorder="1" applyAlignment="1">
      <alignment horizontal="center" vertical="center"/>
    </xf>
    <xf numFmtId="0" fontId="119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02" fillId="0" borderId="0" xfId="0" applyFont="1" applyBorder="1" applyAlignment="1">
      <alignment horizontal="center" vertical="center"/>
    </xf>
    <xf numFmtId="0" fontId="115" fillId="0" borderId="41" xfId="0" applyFont="1" applyBorder="1" applyAlignment="1">
      <alignment horizontal="center" vertical="center"/>
    </xf>
    <xf numFmtId="0" fontId="120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94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="80" zoomScaleNormal="80" zoomScalePageLayoutView="0" workbookViewId="0" topLeftCell="A1">
      <selection activeCell="A1" sqref="A1:L1"/>
    </sheetView>
  </sheetViews>
  <sheetFormatPr defaultColWidth="9.140625" defaultRowHeight="15"/>
  <cols>
    <col min="1" max="1" width="3.57421875" style="14" customWidth="1"/>
    <col min="2" max="2" width="33.8515625" style="1" bestFit="1" customWidth="1"/>
    <col min="3" max="9" width="6.57421875" style="1" customWidth="1"/>
    <col min="10" max="10" width="5.57421875" style="1" customWidth="1"/>
    <col min="11" max="11" width="9.140625" style="10" customWidth="1"/>
    <col min="12" max="12" width="8.421875" style="13" customWidth="1"/>
    <col min="13" max="13" width="7.00390625" style="30" customWidth="1"/>
    <col min="14" max="16384" width="9.140625" style="1" customWidth="1"/>
  </cols>
  <sheetData>
    <row r="1" spans="1:13" s="5" customFormat="1" ht="26.25">
      <c r="A1" s="324" t="s">
        <v>65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203"/>
    </row>
    <row r="2" spans="1:11" ht="15.75">
      <c r="A2" s="13"/>
      <c r="J2" s="2"/>
      <c r="K2" s="9"/>
    </row>
    <row r="3" spans="1:13" s="6" customFormat="1" ht="21">
      <c r="A3" s="323" t="s">
        <v>66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3"/>
    </row>
    <row r="4" spans="1:13" s="6" customFormat="1" ht="21.75" thickBot="1">
      <c r="A4" s="12"/>
      <c r="B4" s="4"/>
      <c r="C4" s="4"/>
      <c r="D4" s="4"/>
      <c r="E4" s="4"/>
      <c r="F4" s="4"/>
      <c r="G4" s="186"/>
      <c r="H4" s="186"/>
      <c r="I4" s="24"/>
      <c r="J4" s="4"/>
      <c r="K4" s="23"/>
      <c r="L4" s="12"/>
      <c r="M4" s="33"/>
    </row>
    <row r="5" spans="1:13" s="7" customFormat="1" ht="28.5" thickBot="1">
      <c r="A5" s="36" t="s">
        <v>0</v>
      </c>
      <c r="B5" s="3" t="s">
        <v>1</v>
      </c>
      <c r="C5" s="37">
        <v>1</v>
      </c>
      <c r="D5" s="38">
        <v>2</v>
      </c>
      <c r="E5" s="38">
        <v>3</v>
      </c>
      <c r="F5" s="39">
        <v>4</v>
      </c>
      <c r="G5" s="191">
        <v>5</v>
      </c>
      <c r="H5" s="191">
        <v>6</v>
      </c>
      <c r="I5" s="26" t="s">
        <v>41</v>
      </c>
      <c r="J5" s="193" t="s">
        <v>68</v>
      </c>
      <c r="K5" s="81" t="s">
        <v>3</v>
      </c>
      <c r="L5" s="210" t="s">
        <v>4</v>
      </c>
      <c r="M5" s="205" t="s">
        <v>77</v>
      </c>
    </row>
    <row r="6" spans="1:12" ht="24" customHeight="1">
      <c r="A6" s="82">
        <v>1</v>
      </c>
      <c r="B6" s="42" t="s">
        <v>22</v>
      </c>
      <c r="C6" s="83">
        <v>188</v>
      </c>
      <c r="D6" s="84">
        <v>206</v>
      </c>
      <c r="E6" s="84">
        <v>185</v>
      </c>
      <c r="F6" s="84">
        <v>214</v>
      </c>
      <c r="G6" s="85">
        <v>196</v>
      </c>
      <c r="H6" s="85">
        <v>209</v>
      </c>
      <c r="I6" s="85">
        <v>0</v>
      </c>
      <c r="J6" s="202"/>
      <c r="K6" s="207">
        <f aca="true" t="shared" si="0" ref="K6:K53">SUM(C6:I6)-MIN(C6:I6)+J6*6</f>
        <v>1198</v>
      </c>
      <c r="L6" s="211">
        <f aca="true" t="shared" si="1" ref="L6:L53">K6/6</f>
        <v>199.66666666666666</v>
      </c>
    </row>
    <row r="7" spans="1:13" ht="24" customHeight="1">
      <c r="A7" s="86">
        <v>2</v>
      </c>
      <c r="B7" s="56" t="s">
        <v>5</v>
      </c>
      <c r="C7" s="49">
        <v>198</v>
      </c>
      <c r="D7" s="50">
        <v>190</v>
      </c>
      <c r="E7" s="50">
        <v>224</v>
      </c>
      <c r="F7" s="50">
        <v>190</v>
      </c>
      <c r="G7" s="51">
        <v>171</v>
      </c>
      <c r="H7" s="51">
        <v>224</v>
      </c>
      <c r="I7" s="51">
        <v>213</v>
      </c>
      <c r="J7" s="195">
        <v>-12</v>
      </c>
      <c r="K7" s="208">
        <f t="shared" si="0"/>
        <v>1167</v>
      </c>
      <c r="L7" s="212">
        <f t="shared" si="1"/>
        <v>194.5</v>
      </c>
      <c r="M7" s="105"/>
    </row>
    <row r="8" spans="1:12" ht="24" customHeight="1">
      <c r="A8" s="86">
        <v>3</v>
      </c>
      <c r="B8" s="47" t="s">
        <v>18</v>
      </c>
      <c r="C8" s="49">
        <v>198</v>
      </c>
      <c r="D8" s="50">
        <v>199</v>
      </c>
      <c r="E8" s="50">
        <v>178</v>
      </c>
      <c r="F8" s="50">
        <v>202</v>
      </c>
      <c r="G8" s="51">
        <v>190</v>
      </c>
      <c r="H8" s="51">
        <v>189</v>
      </c>
      <c r="I8" s="51">
        <v>169</v>
      </c>
      <c r="J8" s="195"/>
      <c r="K8" s="208">
        <f t="shared" si="0"/>
        <v>1156</v>
      </c>
      <c r="L8" s="212">
        <f t="shared" si="1"/>
        <v>192.66666666666666</v>
      </c>
    </row>
    <row r="9" spans="1:12" ht="24" customHeight="1">
      <c r="A9" s="86">
        <v>4</v>
      </c>
      <c r="B9" s="47" t="s">
        <v>35</v>
      </c>
      <c r="C9" s="49">
        <v>124</v>
      </c>
      <c r="D9" s="50">
        <v>179</v>
      </c>
      <c r="E9" s="50">
        <v>156</v>
      </c>
      <c r="F9" s="50">
        <v>172</v>
      </c>
      <c r="G9" s="51">
        <v>205</v>
      </c>
      <c r="H9" s="51">
        <v>204</v>
      </c>
      <c r="I9" s="51">
        <v>201</v>
      </c>
      <c r="J9" s="195"/>
      <c r="K9" s="208">
        <f t="shared" si="0"/>
        <v>1117</v>
      </c>
      <c r="L9" s="212">
        <f t="shared" si="1"/>
        <v>186.16666666666666</v>
      </c>
    </row>
    <row r="10" spans="1:12" ht="24" customHeight="1">
      <c r="A10" s="86">
        <v>5</v>
      </c>
      <c r="B10" s="155" t="s">
        <v>69</v>
      </c>
      <c r="C10" s="156">
        <v>192</v>
      </c>
      <c r="D10" s="157">
        <v>174</v>
      </c>
      <c r="E10" s="61">
        <v>183</v>
      </c>
      <c r="F10" s="61">
        <v>183</v>
      </c>
      <c r="G10" s="62">
        <v>199</v>
      </c>
      <c r="H10" s="62">
        <v>185</v>
      </c>
      <c r="I10" s="62">
        <v>0</v>
      </c>
      <c r="J10" s="196"/>
      <c r="K10" s="208">
        <f t="shared" si="0"/>
        <v>1116</v>
      </c>
      <c r="L10" s="212">
        <f t="shared" si="1"/>
        <v>186</v>
      </c>
    </row>
    <row r="11" spans="1:12" ht="24" customHeight="1">
      <c r="A11" s="87">
        <v>6</v>
      </c>
      <c r="B11" s="47" t="s">
        <v>42</v>
      </c>
      <c r="C11" s="49">
        <v>183</v>
      </c>
      <c r="D11" s="50">
        <v>201</v>
      </c>
      <c r="E11" s="50">
        <v>179</v>
      </c>
      <c r="F11" s="50">
        <v>137</v>
      </c>
      <c r="G11" s="51">
        <v>200</v>
      </c>
      <c r="H11" s="51">
        <v>166</v>
      </c>
      <c r="I11" s="51">
        <v>185</v>
      </c>
      <c r="J11" s="194"/>
      <c r="K11" s="208">
        <f t="shared" si="0"/>
        <v>1114</v>
      </c>
      <c r="L11" s="212">
        <f t="shared" si="1"/>
        <v>185.66666666666666</v>
      </c>
    </row>
    <row r="12" spans="1:12" ht="24" customHeight="1">
      <c r="A12" s="86">
        <v>7</v>
      </c>
      <c r="B12" s="47" t="s">
        <v>78</v>
      </c>
      <c r="C12" s="49">
        <v>162</v>
      </c>
      <c r="D12" s="50">
        <v>193</v>
      </c>
      <c r="E12" s="50">
        <v>202</v>
      </c>
      <c r="F12" s="50">
        <v>170</v>
      </c>
      <c r="G12" s="51">
        <v>162</v>
      </c>
      <c r="H12" s="51">
        <v>222</v>
      </c>
      <c r="I12" s="51">
        <v>0</v>
      </c>
      <c r="J12" s="195"/>
      <c r="K12" s="208">
        <f t="shared" si="0"/>
        <v>1111</v>
      </c>
      <c r="L12" s="212">
        <f t="shared" si="1"/>
        <v>185.16666666666666</v>
      </c>
    </row>
    <row r="13" spans="1:12" ht="24" customHeight="1">
      <c r="A13" s="86">
        <v>8</v>
      </c>
      <c r="B13" s="155" t="s">
        <v>73</v>
      </c>
      <c r="C13" s="60">
        <v>234</v>
      </c>
      <c r="D13" s="61">
        <v>161</v>
      </c>
      <c r="E13" s="61">
        <v>155</v>
      </c>
      <c r="F13" s="61">
        <v>159</v>
      </c>
      <c r="G13" s="62">
        <v>162</v>
      </c>
      <c r="H13" s="62">
        <v>190</v>
      </c>
      <c r="I13" s="62">
        <v>181</v>
      </c>
      <c r="J13" s="196"/>
      <c r="K13" s="208">
        <f t="shared" si="0"/>
        <v>1087</v>
      </c>
      <c r="L13" s="212">
        <f t="shared" si="1"/>
        <v>181.16666666666666</v>
      </c>
    </row>
    <row r="14" spans="1:12" ht="24" customHeight="1">
      <c r="A14" s="86">
        <v>9</v>
      </c>
      <c r="B14" s="47" t="s">
        <v>19</v>
      </c>
      <c r="C14" s="49">
        <v>157</v>
      </c>
      <c r="D14" s="50">
        <v>148</v>
      </c>
      <c r="E14" s="50">
        <v>230</v>
      </c>
      <c r="F14" s="50">
        <v>212</v>
      </c>
      <c r="G14" s="51">
        <v>158</v>
      </c>
      <c r="H14" s="51">
        <v>167</v>
      </c>
      <c r="I14" s="51">
        <v>152</v>
      </c>
      <c r="J14" s="195"/>
      <c r="K14" s="208">
        <f t="shared" si="0"/>
        <v>1076</v>
      </c>
      <c r="L14" s="212">
        <f t="shared" si="1"/>
        <v>179.33333333333334</v>
      </c>
    </row>
    <row r="15" spans="1:12" ht="24" customHeight="1">
      <c r="A15" s="86">
        <v>10</v>
      </c>
      <c r="B15" s="47" t="s">
        <v>70</v>
      </c>
      <c r="C15" s="49">
        <v>179</v>
      </c>
      <c r="D15" s="50">
        <v>189</v>
      </c>
      <c r="E15" s="50">
        <v>191</v>
      </c>
      <c r="F15" s="50">
        <v>183</v>
      </c>
      <c r="G15" s="51">
        <v>195</v>
      </c>
      <c r="H15" s="51">
        <v>185</v>
      </c>
      <c r="I15" s="51">
        <v>0</v>
      </c>
      <c r="J15" s="195">
        <v>-8</v>
      </c>
      <c r="K15" s="208">
        <f t="shared" si="0"/>
        <v>1074</v>
      </c>
      <c r="L15" s="212">
        <f t="shared" si="1"/>
        <v>179</v>
      </c>
    </row>
    <row r="16" spans="1:12" ht="24" customHeight="1">
      <c r="A16" s="87">
        <v>11</v>
      </c>
      <c r="B16" s="155" t="s">
        <v>7</v>
      </c>
      <c r="C16" s="60">
        <v>196</v>
      </c>
      <c r="D16" s="61">
        <v>165</v>
      </c>
      <c r="E16" s="61">
        <v>183</v>
      </c>
      <c r="F16" s="61">
        <v>200</v>
      </c>
      <c r="G16" s="62">
        <v>167</v>
      </c>
      <c r="H16" s="62">
        <v>160</v>
      </c>
      <c r="I16" s="62">
        <v>174</v>
      </c>
      <c r="J16" s="196">
        <v>-2</v>
      </c>
      <c r="K16" s="208">
        <f t="shared" si="0"/>
        <v>1073</v>
      </c>
      <c r="L16" s="212">
        <f t="shared" si="1"/>
        <v>178.83333333333334</v>
      </c>
    </row>
    <row r="17" spans="1:13" s="10" customFormat="1" ht="24" customHeight="1">
      <c r="A17" s="86">
        <v>12</v>
      </c>
      <c r="B17" s="47" t="s">
        <v>33</v>
      </c>
      <c r="C17" s="49">
        <v>162</v>
      </c>
      <c r="D17" s="50">
        <v>160</v>
      </c>
      <c r="E17" s="50">
        <v>171</v>
      </c>
      <c r="F17" s="50">
        <v>188</v>
      </c>
      <c r="G17" s="51">
        <v>176</v>
      </c>
      <c r="H17" s="51">
        <v>214</v>
      </c>
      <c r="I17" s="51">
        <v>161</v>
      </c>
      <c r="J17" s="195"/>
      <c r="K17" s="208">
        <f t="shared" si="0"/>
        <v>1072</v>
      </c>
      <c r="L17" s="212">
        <f t="shared" si="1"/>
        <v>178.66666666666666</v>
      </c>
      <c r="M17" s="30"/>
    </row>
    <row r="18" spans="1:12" ht="24" customHeight="1">
      <c r="A18" s="86">
        <v>13</v>
      </c>
      <c r="B18" s="56" t="s">
        <v>40</v>
      </c>
      <c r="C18" s="49">
        <v>202</v>
      </c>
      <c r="D18" s="50">
        <v>190</v>
      </c>
      <c r="E18" s="50">
        <v>155</v>
      </c>
      <c r="F18" s="50">
        <v>172</v>
      </c>
      <c r="G18" s="51">
        <v>156</v>
      </c>
      <c r="H18" s="51">
        <v>156</v>
      </c>
      <c r="I18" s="51">
        <v>0</v>
      </c>
      <c r="J18" s="195">
        <v>6</v>
      </c>
      <c r="K18" s="208">
        <f t="shared" si="0"/>
        <v>1067</v>
      </c>
      <c r="L18" s="212">
        <f t="shared" si="1"/>
        <v>177.83333333333334</v>
      </c>
    </row>
    <row r="19" spans="1:12" ht="24" customHeight="1">
      <c r="A19" s="86">
        <v>14</v>
      </c>
      <c r="B19" s="47" t="s">
        <v>39</v>
      </c>
      <c r="C19" s="49">
        <v>204</v>
      </c>
      <c r="D19" s="50">
        <v>168</v>
      </c>
      <c r="E19" s="50">
        <v>176</v>
      </c>
      <c r="F19" s="50">
        <v>175</v>
      </c>
      <c r="G19" s="51">
        <v>154</v>
      </c>
      <c r="H19" s="51">
        <v>151</v>
      </c>
      <c r="I19" s="51">
        <v>143</v>
      </c>
      <c r="J19" s="194">
        <v>6</v>
      </c>
      <c r="K19" s="208">
        <f t="shared" si="0"/>
        <v>1064</v>
      </c>
      <c r="L19" s="212">
        <f t="shared" si="1"/>
        <v>177.33333333333334</v>
      </c>
    </row>
    <row r="20" spans="1:13" s="10" customFormat="1" ht="24" customHeight="1">
      <c r="A20" s="86">
        <v>15</v>
      </c>
      <c r="B20" s="47" t="s">
        <v>10</v>
      </c>
      <c r="C20" s="49">
        <v>144</v>
      </c>
      <c r="D20" s="50">
        <v>176</v>
      </c>
      <c r="E20" s="50">
        <v>160</v>
      </c>
      <c r="F20" s="50">
        <v>165</v>
      </c>
      <c r="G20" s="51">
        <v>194</v>
      </c>
      <c r="H20" s="51">
        <v>169</v>
      </c>
      <c r="I20" s="51">
        <v>168</v>
      </c>
      <c r="J20" s="194">
        <v>4</v>
      </c>
      <c r="K20" s="208">
        <f t="shared" si="0"/>
        <v>1056</v>
      </c>
      <c r="L20" s="212">
        <f t="shared" si="1"/>
        <v>176</v>
      </c>
      <c r="M20" s="30"/>
    </row>
    <row r="21" spans="1:12" ht="24" customHeight="1">
      <c r="A21" s="87">
        <v>16</v>
      </c>
      <c r="B21" s="155" t="s">
        <v>59</v>
      </c>
      <c r="C21" s="49">
        <v>182</v>
      </c>
      <c r="D21" s="50">
        <v>156</v>
      </c>
      <c r="E21" s="50">
        <v>172</v>
      </c>
      <c r="F21" s="50">
        <v>184</v>
      </c>
      <c r="G21" s="51">
        <v>192</v>
      </c>
      <c r="H21" s="51">
        <v>167</v>
      </c>
      <c r="I21" s="51">
        <v>159</v>
      </c>
      <c r="J21" s="195"/>
      <c r="K21" s="208">
        <f t="shared" si="0"/>
        <v>1056</v>
      </c>
      <c r="L21" s="212">
        <f t="shared" si="1"/>
        <v>176</v>
      </c>
    </row>
    <row r="22" spans="1:12" ht="24" customHeight="1">
      <c r="A22" s="86">
        <v>17</v>
      </c>
      <c r="B22" s="47" t="s">
        <v>52</v>
      </c>
      <c r="C22" s="54">
        <v>181</v>
      </c>
      <c r="D22" s="55">
        <v>176</v>
      </c>
      <c r="E22" s="50">
        <v>188</v>
      </c>
      <c r="F22" s="50">
        <v>150</v>
      </c>
      <c r="G22" s="51">
        <v>154</v>
      </c>
      <c r="H22" s="51">
        <v>138</v>
      </c>
      <c r="I22" s="51">
        <v>156</v>
      </c>
      <c r="J22" s="195">
        <v>8</v>
      </c>
      <c r="K22" s="208">
        <f t="shared" si="0"/>
        <v>1053</v>
      </c>
      <c r="L22" s="212">
        <f t="shared" si="1"/>
        <v>175.5</v>
      </c>
    </row>
    <row r="23" spans="1:12" ht="24" customHeight="1">
      <c r="A23" s="86">
        <v>18</v>
      </c>
      <c r="B23" s="155" t="s">
        <v>85</v>
      </c>
      <c r="C23" s="60">
        <v>168</v>
      </c>
      <c r="D23" s="61">
        <v>150</v>
      </c>
      <c r="E23" s="61">
        <v>164</v>
      </c>
      <c r="F23" s="61">
        <v>212</v>
      </c>
      <c r="G23" s="62">
        <v>171</v>
      </c>
      <c r="H23" s="62">
        <v>189</v>
      </c>
      <c r="I23" s="62">
        <v>190</v>
      </c>
      <c r="J23" s="196">
        <v>-8</v>
      </c>
      <c r="K23" s="208">
        <f t="shared" si="0"/>
        <v>1046</v>
      </c>
      <c r="L23" s="212">
        <f t="shared" si="1"/>
        <v>174.33333333333334</v>
      </c>
    </row>
    <row r="24" spans="1:12" ht="24" customHeight="1">
      <c r="A24" s="86">
        <v>19</v>
      </c>
      <c r="B24" s="47" t="s">
        <v>9</v>
      </c>
      <c r="C24" s="49">
        <v>170</v>
      </c>
      <c r="D24" s="50">
        <v>150</v>
      </c>
      <c r="E24" s="50">
        <v>156</v>
      </c>
      <c r="F24" s="50">
        <v>150</v>
      </c>
      <c r="G24" s="51">
        <v>180</v>
      </c>
      <c r="H24" s="51">
        <v>158</v>
      </c>
      <c r="I24" s="51">
        <v>159</v>
      </c>
      <c r="J24" s="194">
        <v>10</v>
      </c>
      <c r="K24" s="208">
        <f t="shared" si="0"/>
        <v>1033</v>
      </c>
      <c r="L24" s="212">
        <f t="shared" si="1"/>
        <v>172.16666666666666</v>
      </c>
    </row>
    <row r="25" spans="1:13" ht="24" customHeight="1">
      <c r="A25" s="86">
        <v>20</v>
      </c>
      <c r="B25" s="47" t="s">
        <v>27</v>
      </c>
      <c r="C25" s="49">
        <v>189</v>
      </c>
      <c r="D25" s="50">
        <v>170</v>
      </c>
      <c r="E25" s="50">
        <v>161</v>
      </c>
      <c r="F25" s="50">
        <v>166</v>
      </c>
      <c r="G25" s="51">
        <v>188</v>
      </c>
      <c r="H25" s="51">
        <v>154</v>
      </c>
      <c r="I25" s="51">
        <v>0</v>
      </c>
      <c r="J25" s="194"/>
      <c r="K25" s="208">
        <f t="shared" si="0"/>
        <v>1028</v>
      </c>
      <c r="L25" s="212">
        <f t="shared" si="1"/>
        <v>171.33333333333334</v>
      </c>
      <c r="M25" s="204">
        <f>MAX(C25:H25)-MIN(C25:H25)</f>
        <v>35</v>
      </c>
    </row>
    <row r="26" spans="1:13" s="10" customFormat="1" ht="24" customHeight="1">
      <c r="A26" s="87">
        <v>21</v>
      </c>
      <c r="B26" s="155" t="s">
        <v>31</v>
      </c>
      <c r="C26" s="49">
        <v>154</v>
      </c>
      <c r="D26" s="50">
        <v>170</v>
      </c>
      <c r="E26" s="50">
        <v>191</v>
      </c>
      <c r="F26" s="50">
        <v>158</v>
      </c>
      <c r="G26" s="51">
        <v>168</v>
      </c>
      <c r="H26" s="51">
        <v>151</v>
      </c>
      <c r="I26" s="51">
        <v>0</v>
      </c>
      <c r="J26" s="194">
        <v>6</v>
      </c>
      <c r="K26" s="208">
        <f t="shared" si="0"/>
        <v>1028</v>
      </c>
      <c r="L26" s="212">
        <f t="shared" si="1"/>
        <v>171.33333333333334</v>
      </c>
      <c r="M26" s="204">
        <f>MAX(C26:H26)-MIN(C26:H26)</f>
        <v>40</v>
      </c>
    </row>
    <row r="27" spans="1:12" ht="24" customHeight="1">
      <c r="A27" s="86">
        <v>22</v>
      </c>
      <c r="B27" s="47" t="s">
        <v>25</v>
      </c>
      <c r="C27" s="49">
        <v>208</v>
      </c>
      <c r="D27" s="50">
        <v>152</v>
      </c>
      <c r="E27" s="50">
        <v>162</v>
      </c>
      <c r="F27" s="50">
        <v>169</v>
      </c>
      <c r="G27" s="51">
        <v>152</v>
      </c>
      <c r="H27" s="51">
        <v>175</v>
      </c>
      <c r="I27" s="51">
        <v>160</v>
      </c>
      <c r="J27" s="195"/>
      <c r="K27" s="208">
        <f t="shared" si="0"/>
        <v>1026</v>
      </c>
      <c r="L27" s="212">
        <f t="shared" si="1"/>
        <v>171</v>
      </c>
    </row>
    <row r="28" spans="1:13" s="10" customFormat="1" ht="24" customHeight="1">
      <c r="A28" s="86">
        <v>23</v>
      </c>
      <c r="B28" s="47" t="s">
        <v>28</v>
      </c>
      <c r="C28" s="49">
        <v>167</v>
      </c>
      <c r="D28" s="50">
        <v>177</v>
      </c>
      <c r="E28" s="50">
        <v>159</v>
      </c>
      <c r="F28" s="50">
        <v>177</v>
      </c>
      <c r="G28" s="51">
        <v>165</v>
      </c>
      <c r="H28" s="51">
        <v>180</v>
      </c>
      <c r="I28" s="51">
        <v>0</v>
      </c>
      <c r="J28" s="195"/>
      <c r="K28" s="208">
        <f t="shared" si="0"/>
        <v>1025</v>
      </c>
      <c r="L28" s="212">
        <f t="shared" si="1"/>
        <v>170.83333333333334</v>
      </c>
      <c r="M28" s="30"/>
    </row>
    <row r="29" spans="1:12" ht="24" customHeight="1">
      <c r="A29" s="86">
        <v>24</v>
      </c>
      <c r="B29" s="56" t="s">
        <v>54</v>
      </c>
      <c r="C29" s="49">
        <v>136</v>
      </c>
      <c r="D29" s="50">
        <v>157</v>
      </c>
      <c r="E29" s="50">
        <v>121</v>
      </c>
      <c r="F29" s="50">
        <v>173</v>
      </c>
      <c r="G29" s="51">
        <v>193</v>
      </c>
      <c r="H29" s="51">
        <v>148</v>
      </c>
      <c r="I29" s="51">
        <v>167</v>
      </c>
      <c r="J29" s="195">
        <v>8</v>
      </c>
      <c r="K29" s="208">
        <f t="shared" si="0"/>
        <v>1022</v>
      </c>
      <c r="L29" s="212">
        <f t="shared" si="1"/>
        <v>170.33333333333334</v>
      </c>
    </row>
    <row r="30" spans="1:12" ht="24" customHeight="1">
      <c r="A30" s="57">
        <v>25</v>
      </c>
      <c r="B30" s="155" t="s">
        <v>57</v>
      </c>
      <c r="C30" s="60">
        <v>184</v>
      </c>
      <c r="D30" s="61">
        <v>183</v>
      </c>
      <c r="E30" s="61">
        <v>170</v>
      </c>
      <c r="F30" s="61">
        <v>171</v>
      </c>
      <c r="G30" s="62">
        <v>181</v>
      </c>
      <c r="H30" s="62">
        <v>179</v>
      </c>
      <c r="I30" s="62">
        <v>146</v>
      </c>
      <c r="J30" s="196">
        <v>-12</v>
      </c>
      <c r="K30" s="208">
        <f t="shared" si="0"/>
        <v>996</v>
      </c>
      <c r="L30" s="212">
        <f t="shared" si="1"/>
        <v>166</v>
      </c>
    </row>
    <row r="31" spans="1:12" ht="24" customHeight="1">
      <c r="A31" s="80">
        <v>26</v>
      </c>
      <c r="B31" s="47" t="s">
        <v>37</v>
      </c>
      <c r="C31" s="49">
        <v>174</v>
      </c>
      <c r="D31" s="50">
        <v>161</v>
      </c>
      <c r="E31" s="50">
        <v>140</v>
      </c>
      <c r="F31" s="50">
        <v>146</v>
      </c>
      <c r="G31" s="51">
        <v>185</v>
      </c>
      <c r="H31" s="51">
        <v>135</v>
      </c>
      <c r="I31" s="51">
        <v>139</v>
      </c>
      <c r="J31" s="195">
        <v>8</v>
      </c>
      <c r="K31" s="208">
        <f t="shared" si="0"/>
        <v>993</v>
      </c>
      <c r="L31" s="212">
        <f t="shared" si="1"/>
        <v>165.5</v>
      </c>
    </row>
    <row r="32" spans="1:12" ht="24" customHeight="1">
      <c r="A32" s="57">
        <v>27</v>
      </c>
      <c r="B32" s="155" t="s">
        <v>58</v>
      </c>
      <c r="C32" s="49">
        <v>171</v>
      </c>
      <c r="D32" s="50">
        <v>167</v>
      </c>
      <c r="E32" s="50">
        <v>144</v>
      </c>
      <c r="F32" s="50">
        <v>143</v>
      </c>
      <c r="G32" s="51">
        <v>180</v>
      </c>
      <c r="H32" s="51">
        <v>155</v>
      </c>
      <c r="I32" s="51">
        <v>175</v>
      </c>
      <c r="J32" s="194"/>
      <c r="K32" s="208">
        <f t="shared" si="0"/>
        <v>992</v>
      </c>
      <c r="L32" s="212">
        <f t="shared" si="1"/>
        <v>165.33333333333334</v>
      </c>
    </row>
    <row r="33" spans="1:13" ht="24" customHeight="1">
      <c r="A33" s="57">
        <v>28</v>
      </c>
      <c r="B33" s="155" t="s">
        <v>86</v>
      </c>
      <c r="C33" s="60">
        <v>171</v>
      </c>
      <c r="D33" s="61">
        <v>177</v>
      </c>
      <c r="E33" s="61">
        <v>156</v>
      </c>
      <c r="F33" s="61">
        <v>158</v>
      </c>
      <c r="G33" s="62">
        <v>167</v>
      </c>
      <c r="H33" s="62">
        <v>162</v>
      </c>
      <c r="I33" s="62">
        <v>0</v>
      </c>
      <c r="J33" s="196"/>
      <c r="K33" s="208">
        <f t="shared" si="0"/>
        <v>991</v>
      </c>
      <c r="L33" s="212">
        <f t="shared" si="1"/>
        <v>165.16666666666666</v>
      </c>
      <c r="M33" s="204">
        <f>MAX(C33:H33)-MIN(C33:H33)</f>
        <v>21</v>
      </c>
    </row>
    <row r="34" spans="1:13" ht="24" customHeight="1">
      <c r="A34" s="57">
        <v>29</v>
      </c>
      <c r="B34" s="47" t="s">
        <v>74</v>
      </c>
      <c r="C34" s="49">
        <v>151</v>
      </c>
      <c r="D34" s="50">
        <v>170</v>
      </c>
      <c r="E34" s="50">
        <v>174</v>
      </c>
      <c r="F34" s="50">
        <v>132</v>
      </c>
      <c r="G34" s="51">
        <v>127</v>
      </c>
      <c r="H34" s="51">
        <v>158</v>
      </c>
      <c r="I34" s="51">
        <v>158</v>
      </c>
      <c r="J34" s="194">
        <v>8</v>
      </c>
      <c r="K34" s="208">
        <f t="shared" si="0"/>
        <v>991</v>
      </c>
      <c r="L34" s="212">
        <f t="shared" si="1"/>
        <v>165.16666666666666</v>
      </c>
      <c r="M34" s="204">
        <f>MAX(C34:I34)-MIN(C34:I34)</f>
        <v>47</v>
      </c>
    </row>
    <row r="35" spans="1:12" ht="24" customHeight="1">
      <c r="A35" s="57">
        <v>30</v>
      </c>
      <c r="B35" s="47" t="s">
        <v>34</v>
      </c>
      <c r="C35" s="49">
        <v>177</v>
      </c>
      <c r="D35" s="50">
        <v>160</v>
      </c>
      <c r="E35" s="50">
        <v>151</v>
      </c>
      <c r="F35" s="50">
        <v>161</v>
      </c>
      <c r="G35" s="51">
        <v>134</v>
      </c>
      <c r="H35" s="51">
        <v>139</v>
      </c>
      <c r="I35" s="51">
        <v>201</v>
      </c>
      <c r="J35" s="195"/>
      <c r="K35" s="208">
        <f t="shared" si="0"/>
        <v>989</v>
      </c>
      <c r="L35" s="212">
        <f t="shared" si="1"/>
        <v>164.83333333333334</v>
      </c>
    </row>
    <row r="36" spans="1:12" ht="24" customHeight="1">
      <c r="A36" s="57">
        <v>31</v>
      </c>
      <c r="B36" s="47" t="s">
        <v>64</v>
      </c>
      <c r="C36" s="49">
        <v>232</v>
      </c>
      <c r="D36" s="50">
        <v>148</v>
      </c>
      <c r="E36" s="50">
        <v>159</v>
      </c>
      <c r="F36" s="50">
        <v>165</v>
      </c>
      <c r="G36" s="51">
        <v>189</v>
      </c>
      <c r="H36" s="51">
        <v>161</v>
      </c>
      <c r="I36" s="51">
        <v>136</v>
      </c>
      <c r="J36" s="195">
        <v>-12</v>
      </c>
      <c r="K36" s="208">
        <f t="shared" si="0"/>
        <v>982</v>
      </c>
      <c r="L36" s="212">
        <f t="shared" si="1"/>
        <v>163.66666666666666</v>
      </c>
    </row>
    <row r="37" spans="1:12" ht="24" customHeight="1">
      <c r="A37" s="57">
        <v>32</v>
      </c>
      <c r="B37" s="47" t="s">
        <v>38</v>
      </c>
      <c r="C37" s="49">
        <v>149</v>
      </c>
      <c r="D37" s="50">
        <v>160</v>
      </c>
      <c r="E37" s="50">
        <v>213</v>
      </c>
      <c r="F37" s="50">
        <v>172</v>
      </c>
      <c r="G37" s="51">
        <v>149</v>
      </c>
      <c r="H37" s="51">
        <v>166</v>
      </c>
      <c r="I37" s="51">
        <v>167</v>
      </c>
      <c r="J37" s="194">
        <v>-8</v>
      </c>
      <c r="K37" s="208">
        <f t="shared" si="0"/>
        <v>979</v>
      </c>
      <c r="L37" s="212">
        <f t="shared" si="1"/>
        <v>163.16666666666666</v>
      </c>
    </row>
    <row r="38" spans="1:12" ht="24" customHeight="1">
      <c r="A38" s="57">
        <v>33</v>
      </c>
      <c r="B38" s="47" t="s">
        <v>75</v>
      </c>
      <c r="C38" s="49">
        <v>131</v>
      </c>
      <c r="D38" s="50">
        <v>156</v>
      </c>
      <c r="E38" s="50">
        <v>145</v>
      </c>
      <c r="F38" s="50">
        <v>181</v>
      </c>
      <c r="G38" s="51">
        <v>159</v>
      </c>
      <c r="H38" s="51">
        <v>152</v>
      </c>
      <c r="I38" s="51">
        <v>172</v>
      </c>
      <c r="J38" s="195"/>
      <c r="K38" s="208">
        <f t="shared" si="0"/>
        <v>965</v>
      </c>
      <c r="L38" s="212">
        <f t="shared" si="1"/>
        <v>160.83333333333334</v>
      </c>
    </row>
    <row r="39" spans="1:12" ht="24" customHeight="1">
      <c r="A39" s="57">
        <v>34</v>
      </c>
      <c r="B39" s="47" t="s">
        <v>20</v>
      </c>
      <c r="C39" s="49">
        <v>159</v>
      </c>
      <c r="D39" s="50">
        <v>145</v>
      </c>
      <c r="E39" s="50">
        <v>163</v>
      </c>
      <c r="F39" s="50">
        <v>154</v>
      </c>
      <c r="G39" s="51">
        <v>168</v>
      </c>
      <c r="H39" s="51">
        <v>112</v>
      </c>
      <c r="I39" s="51">
        <v>147</v>
      </c>
      <c r="J39" s="195">
        <v>4</v>
      </c>
      <c r="K39" s="208">
        <f t="shared" si="0"/>
        <v>960</v>
      </c>
      <c r="L39" s="212">
        <f t="shared" si="1"/>
        <v>160</v>
      </c>
    </row>
    <row r="40" spans="1:13" s="10" customFormat="1" ht="24" customHeight="1">
      <c r="A40" s="86">
        <v>35</v>
      </c>
      <c r="B40" s="72" t="s">
        <v>76</v>
      </c>
      <c r="C40" s="77">
        <v>148</v>
      </c>
      <c r="D40" s="78">
        <v>117</v>
      </c>
      <c r="E40" s="78">
        <v>153</v>
      </c>
      <c r="F40" s="78">
        <v>160</v>
      </c>
      <c r="G40" s="79">
        <v>155</v>
      </c>
      <c r="H40" s="79">
        <v>157</v>
      </c>
      <c r="I40" s="79">
        <v>156</v>
      </c>
      <c r="J40" s="197">
        <v>4</v>
      </c>
      <c r="K40" s="208">
        <f t="shared" si="0"/>
        <v>953</v>
      </c>
      <c r="L40" s="212">
        <f t="shared" si="1"/>
        <v>158.83333333333334</v>
      </c>
      <c r="M40" s="30"/>
    </row>
    <row r="41" spans="1:12" ht="24" customHeight="1">
      <c r="A41" s="57">
        <v>36</v>
      </c>
      <c r="B41" s="90" t="s">
        <v>61</v>
      </c>
      <c r="C41" s="99">
        <v>130</v>
      </c>
      <c r="D41" s="100">
        <v>123</v>
      </c>
      <c r="E41" s="100">
        <v>194</v>
      </c>
      <c r="F41" s="100">
        <v>188</v>
      </c>
      <c r="G41" s="101">
        <v>180</v>
      </c>
      <c r="H41" s="101">
        <v>160</v>
      </c>
      <c r="I41" s="101">
        <v>0</v>
      </c>
      <c r="J41" s="200">
        <v>-4</v>
      </c>
      <c r="K41" s="208">
        <f t="shared" si="0"/>
        <v>951</v>
      </c>
      <c r="L41" s="212">
        <f t="shared" si="1"/>
        <v>158.5</v>
      </c>
    </row>
    <row r="42" spans="1:13" ht="24" customHeight="1">
      <c r="A42" s="57">
        <v>37</v>
      </c>
      <c r="B42" s="47" t="s">
        <v>72</v>
      </c>
      <c r="C42" s="77">
        <v>130</v>
      </c>
      <c r="D42" s="78">
        <v>166</v>
      </c>
      <c r="E42" s="78">
        <v>129</v>
      </c>
      <c r="F42" s="78">
        <v>160</v>
      </c>
      <c r="G42" s="79">
        <v>168</v>
      </c>
      <c r="H42" s="79">
        <v>151</v>
      </c>
      <c r="I42" s="79">
        <v>148</v>
      </c>
      <c r="J42" s="199">
        <v>4</v>
      </c>
      <c r="K42" s="208">
        <f t="shared" si="0"/>
        <v>947</v>
      </c>
      <c r="L42" s="212">
        <f t="shared" si="1"/>
        <v>157.83333333333334</v>
      </c>
      <c r="M42" s="204">
        <f>MAX(C42:I42)-MIN(C42:I42)</f>
        <v>39</v>
      </c>
    </row>
    <row r="43" spans="1:13" ht="24" customHeight="1">
      <c r="A43" s="57">
        <v>38</v>
      </c>
      <c r="B43" s="47" t="s">
        <v>32</v>
      </c>
      <c r="C43" s="77">
        <v>176</v>
      </c>
      <c r="D43" s="78">
        <v>163</v>
      </c>
      <c r="E43" s="78">
        <v>110</v>
      </c>
      <c r="F43" s="78">
        <v>167</v>
      </c>
      <c r="G43" s="79">
        <v>138</v>
      </c>
      <c r="H43" s="79">
        <v>124</v>
      </c>
      <c r="I43" s="79">
        <v>179</v>
      </c>
      <c r="J43" s="199"/>
      <c r="K43" s="208">
        <f t="shared" si="0"/>
        <v>947</v>
      </c>
      <c r="L43" s="212">
        <f t="shared" si="1"/>
        <v>157.83333333333334</v>
      </c>
      <c r="M43" s="204">
        <f>MAX(C43:I43)-MIN(C43:I43)</f>
        <v>69</v>
      </c>
    </row>
    <row r="44" spans="1:13" s="10" customFormat="1" ht="24" customHeight="1">
      <c r="A44" s="86">
        <v>39</v>
      </c>
      <c r="B44" s="72" t="s">
        <v>24</v>
      </c>
      <c r="C44" s="77">
        <v>131</v>
      </c>
      <c r="D44" s="78">
        <v>148</v>
      </c>
      <c r="E44" s="78">
        <v>165</v>
      </c>
      <c r="F44" s="78">
        <v>143</v>
      </c>
      <c r="G44" s="79">
        <v>157</v>
      </c>
      <c r="H44" s="79">
        <v>159</v>
      </c>
      <c r="I44" s="79">
        <v>169</v>
      </c>
      <c r="J44" s="199"/>
      <c r="K44" s="208">
        <f t="shared" si="0"/>
        <v>941</v>
      </c>
      <c r="L44" s="212">
        <f t="shared" si="1"/>
        <v>156.83333333333334</v>
      </c>
      <c r="M44" s="30"/>
    </row>
    <row r="45" spans="1:12" ht="24" customHeight="1">
      <c r="A45" s="57">
        <v>40</v>
      </c>
      <c r="B45" s="184" t="s">
        <v>21</v>
      </c>
      <c r="C45" s="77">
        <v>149</v>
      </c>
      <c r="D45" s="78">
        <v>136</v>
      </c>
      <c r="E45" s="78">
        <v>134</v>
      </c>
      <c r="F45" s="78">
        <v>176</v>
      </c>
      <c r="G45" s="79">
        <v>148</v>
      </c>
      <c r="H45" s="79">
        <v>160</v>
      </c>
      <c r="I45" s="79">
        <v>166</v>
      </c>
      <c r="J45" s="199"/>
      <c r="K45" s="208">
        <f t="shared" si="0"/>
        <v>935</v>
      </c>
      <c r="L45" s="212">
        <f t="shared" si="1"/>
        <v>155.83333333333334</v>
      </c>
    </row>
    <row r="46" spans="1:12" ht="24" customHeight="1">
      <c r="A46" s="57">
        <v>41</v>
      </c>
      <c r="B46" s="72" t="s">
        <v>23</v>
      </c>
      <c r="C46" s="77">
        <v>133</v>
      </c>
      <c r="D46" s="78">
        <v>160</v>
      </c>
      <c r="E46" s="78">
        <v>125</v>
      </c>
      <c r="F46" s="78">
        <v>164</v>
      </c>
      <c r="G46" s="79">
        <v>131</v>
      </c>
      <c r="H46" s="79">
        <v>174</v>
      </c>
      <c r="I46" s="79">
        <v>159</v>
      </c>
      <c r="J46" s="197"/>
      <c r="K46" s="208">
        <f t="shared" si="0"/>
        <v>921</v>
      </c>
      <c r="L46" s="212">
        <f t="shared" si="1"/>
        <v>153.5</v>
      </c>
    </row>
    <row r="47" spans="1:13" s="10" customFormat="1" ht="24" customHeight="1">
      <c r="A47" s="86">
        <v>42</v>
      </c>
      <c r="B47" s="90" t="s">
        <v>55</v>
      </c>
      <c r="C47" s="99">
        <v>144</v>
      </c>
      <c r="D47" s="100">
        <v>113</v>
      </c>
      <c r="E47" s="100">
        <v>159</v>
      </c>
      <c r="F47" s="100">
        <v>153</v>
      </c>
      <c r="G47" s="101">
        <v>172</v>
      </c>
      <c r="H47" s="101">
        <v>179</v>
      </c>
      <c r="I47" s="101">
        <v>0</v>
      </c>
      <c r="J47" s="198"/>
      <c r="K47" s="208">
        <f t="shared" si="0"/>
        <v>920</v>
      </c>
      <c r="L47" s="212">
        <f t="shared" si="1"/>
        <v>153.33333333333334</v>
      </c>
      <c r="M47" s="30"/>
    </row>
    <row r="48" spans="1:13" s="10" customFormat="1" ht="24" customHeight="1">
      <c r="A48" s="86">
        <v>43</v>
      </c>
      <c r="B48" s="72" t="s">
        <v>6</v>
      </c>
      <c r="C48" s="77">
        <v>110</v>
      </c>
      <c r="D48" s="78">
        <v>115</v>
      </c>
      <c r="E48" s="78">
        <v>118</v>
      </c>
      <c r="F48" s="78">
        <v>134</v>
      </c>
      <c r="G48" s="79">
        <v>165</v>
      </c>
      <c r="H48" s="79">
        <v>172</v>
      </c>
      <c r="I48" s="79">
        <v>174</v>
      </c>
      <c r="J48" s="199">
        <v>6</v>
      </c>
      <c r="K48" s="208">
        <f t="shared" si="0"/>
        <v>914</v>
      </c>
      <c r="L48" s="212">
        <f t="shared" si="1"/>
        <v>152.33333333333334</v>
      </c>
      <c r="M48" s="30"/>
    </row>
    <row r="49" spans="1:12" ht="24" customHeight="1">
      <c r="A49" s="57">
        <v>44</v>
      </c>
      <c r="B49" s="72" t="s">
        <v>71</v>
      </c>
      <c r="C49" s="77">
        <v>149</v>
      </c>
      <c r="D49" s="78">
        <v>131</v>
      </c>
      <c r="E49" s="78">
        <v>129</v>
      </c>
      <c r="F49" s="78">
        <v>165</v>
      </c>
      <c r="G49" s="79">
        <v>132</v>
      </c>
      <c r="H49" s="79">
        <v>154</v>
      </c>
      <c r="I49" s="79">
        <v>0</v>
      </c>
      <c r="J49" s="197">
        <v>8</v>
      </c>
      <c r="K49" s="208">
        <f t="shared" si="0"/>
        <v>908</v>
      </c>
      <c r="L49" s="212">
        <f t="shared" si="1"/>
        <v>151.33333333333334</v>
      </c>
    </row>
    <row r="50" spans="1:12" ht="24" customHeight="1">
      <c r="A50" s="57">
        <v>45</v>
      </c>
      <c r="B50" s="90" t="s">
        <v>53</v>
      </c>
      <c r="C50" s="99">
        <v>97</v>
      </c>
      <c r="D50" s="100">
        <v>114</v>
      </c>
      <c r="E50" s="100">
        <v>146</v>
      </c>
      <c r="F50" s="100">
        <v>169</v>
      </c>
      <c r="G50" s="101">
        <v>92</v>
      </c>
      <c r="H50" s="101">
        <v>146</v>
      </c>
      <c r="I50" s="101">
        <v>0</v>
      </c>
      <c r="J50" s="198">
        <v>20</v>
      </c>
      <c r="K50" s="208">
        <f t="shared" si="0"/>
        <v>884</v>
      </c>
      <c r="L50" s="212">
        <f t="shared" si="1"/>
        <v>147.33333333333334</v>
      </c>
    </row>
    <row r="51" spans="1:12" ht="24" customHeight="1">
      <c r="A51" s="57">
        <v>46</v>
      </c>
      <c r="B51" s="72" t="s">
        <v>60</v>
      </c>
      <c r="C51" s="77">
        <v>153</v>
      </c>
      <c r="D51" s="78">
        <v>119</v>
      </c>
      <c r="E51" s="78">
        <v>154</v>
      </c>
      <c r="F51" s="78">
        <v>146</v>
      </c>
      <c r="G51" s="79">
        <v>127</v>
      </c>
      <c r="H51" s="79">
        <v>155</v>
      </c>
      <c r="I51" s="79">
        <v>133</v>
      </c>
      <c r="J51" s="199"/>
      <c r="K51" s="208">
        <f t="shared" si="0"/>
        <v>868</v>
      </c>
      <c r="L51" s="212">
        <f t="shared" si="1"/>
        <v>144.66666666666666</v>
      </c>
    </row>
    <row r="52" spans="1:13" s="10" customFormat="1" ht="24" customHeight="1">
      <c r="A52" s="57">
        <v>47</v>
      </c>
      <c r="B52" s="72" t="s">
        <v>67</v>
      </c>
      <c r="C52" s="88">
        <v>94</v>
      </c>
      <c r="D52" s="89">
        <v>150</v>
      </c>
      <c r="E52" s="78">
        <v>130</v>
      </c>
      <c r="F52" s="78">
        <v>139</v>
      </c>
      <c r="G52" s="79">
        <v>108</v>
      </c>
      <c r="H52" s="79">
        <v>136</v>
      </c>
      <c r="I52" s="79">
        <v>0</v>
      </c>
      <c r="J52" s="199">
        <v>8</v>
      </c>
      <c r="K52" s="208">
        <f t="shared" si="0"/>
        <v>805</v>
      </c>
      <c r="L52" s="212">
        <f t="shared" si="1"/>
        <v>134.16666666666666</v>
      </c>
      <c r="M52" s="30"/>
    </row>
    <row r="53" spans="1:12" ht="24" customHeight="1" thickBot="1">
      <c r="A53" s="91"/>
      <c r="B53" s="188"/>
      <c r="C53" s="92"/>
      <c r="D53" s="73"/>
      <c r="E53" s="73"/>
      <c r="F53" s="73"/>
      <c r="G53" s="74"/>
      <c r="H53" s="74"/>
      <c r="I53" s="74"/>
      <c r="J53" s="201"/>
      <c r="K53" s="209">
        <f t="shared" si="0"/>
        <v>0</v>
      </c>
      <c r="L53" s="213">
        <f t="shared" si="1"/>
        <v>0</v>
      </c>
    </row>
  </sheetData>
  <sheetProtection/>
  <mergeCells count="2">
    <mergeCell ref="A3:L3"/>
    <mergeCell ref="A1:L1"/>
  </mergeCells>
  <printOptions/>
  <pageMargins left="0.11811023622047245" right="0.11811023622047245" top="0.5511811023622047" bottom="0.35433070866141736" header="0.31496062992125984" footer="0.31496062992125984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="80" zoomScaleNormal="80" zoomScalePageLayoutView="0" workbookViewId="0" topLeftCell="A1">
      <selection activeCell="A1" sqref="A1:M1"/>
    </sheetView>
  </sheetViews>
  <sheetFormatPr defaultColWidth="9.140625" defaultRowHeight="15"/>
  <cols>
    <col min="1" max="1" width="4.00390625" style="75" customWidth="1"/>
    <col min="2" max="2" width="34.140625" style="29" bestFit="1" customWidth="1"/>
    <col min="3" max="3" width="7.7109375" style="29" customWidth="1"/>
    <col min="4" max="10" width="6.57421875" style="30" customWidth="1"/>
    <col min="11" max="11" width="5.57421875" style="28" customWidth="1"/>
    <col min="12" max="12" width="7.7109375" style="76" customWidth="1"/>
    <col min="13" max="13" width="9.28125" style="30" bestFit="1" customWidth="1"/>
    <col min="14" max="16384" width="9.140625" style="30" customWidth="1"/>
  </cols>
  <sheetData>
    <row r="1" spans="1:13" s="27" customFormat="1" ht="26.25">
      <c r="A1" s="324" t="s">
        <v>65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2" spans="1:12" ht="12" customHeight="1">
      <c r="A2" s="28"/>
      <c r="K2" s="31"/>
      <c r="L2" s="32"/>
    </row>
    <row r="3" spans="1:13" s="33" customFormat="1" ht="21">
      <c r="A3" s="325" t="s">
        <v>80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</row>
    <row r="4" spans="1:13" s="33" customFormat="1" ht="21">
      <c r="A4" s="326" t="s">
        <v>36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</row>
    <row r="5" spans="1:13" s="33" customFormat="1" ht="9" customHeight="1" thickBot="1">
      <c r="A5" s="34"/>
      <c r="B5" s="35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s="40" customFormat="1" ht="23.25" thickBot="1">
      <c r="A6" s="36" t="s">
        <v>0</v>
      </c>
      <c r="B6" s="21" t="s">
        <v>1</v>
      </c>
      <c r="C6" s="8" t="s">
        <v>8</v>
      </c>
      <c r="D6" s="37">
        <v>7</v>
      </c>
      <c r="E6" s="38">
        <v>8</v>
      </c>
      <c r="F6" s="38">
        <v>9</v>
      </c>
      <c r="G6" s="39">
        <v>10</v>
      </c>
      <c r="H6" s="191">
        <v>11</v>
      </c>
      <c r="I6" s="191">
        <v>12</v>
      </c>
      <c r="J6" s="26" t="s">
        <v>41</v>
      </c>
      <c r="K6" s="193" t="s">
        <v>68</v>
      </c>
      <c r="L6" s="11" t="s">
        <v>17</v>
      </c>
      <c r="M6" s="3" t="s">
        <v>3</v>
      </c>
    </row>
    <row r="7" spans="1:14" ht="24" customHeight="1">
      <c r="A7" s="41">
        <v>1</v>
      </c>
      <c r="B7" s="264" t="s">
        <v>5</v>
      </c>
      <c r="C7" s="266">
        <v>1167</v>
      </c>
      <c r="D7" s="267">
        <v>225</v>
      </c>
      <c r="E7" s="268">
        <v>189</v>
      </c>
      <c r="F7" s="43">
        <v>166</v>
      </c>
      <c r="G7" s="43">
        <v>223</v>
      </c>
      <c r="H7" s="206">
        <v>202</v>
      </c>
      <c r="I7" s="269">
        <v>267</v>
      </c>
      <c r="J7" s="206">
        <v>192</v>
      </c>
      <c r="K7" s="265">
        <v>-12</v>
      </c>
      <c r="L7" s="192">
        <f aca="true" t="shared" si="0" ref="L7:L30">SUM(D7:J7)-MIN(D7:J7)+K7*6</f>
        <v>1226</v>
      </c>
      <c r="M7" s="63">
        <f aca="true" t="shared" si="1" ref="M7:M30">C7+L7</f>
        <v>2393</v>
      </c>
      <c r="N7" s="46"/>
    </row>
    <row r="8" spans="1:14" ht="24" customHeight="1">
      <c r="A8" s="41">
        <v>2</v>
      </c>
      <c r="B8" s="47" t="s">
        <v>18</v>
      </c>
      <c r="C8" s="48">
        <v>1156</v>
      </c>
      <c r="D8" s="49">
        <v>192</v>
      </c>
      <c r="E8" s="50">
        <v>190</v>
      </c>
      <c r="F8" s="50">
        <v>160</v>
      </c>
      <c r="G8" s="50">
        <v>182</v>
      </c>
      <c r="H8" s="51">
        <v>196</v>
      </c>
      <c r="I8" s="51">
        <v>201</v>
      </c>
      <c r="J8" s="51">
        <v>168</v>
      </c>
      <c r="K8" s="195"/>
      <c r="L8" s="44">
        <f t="shared" si="0"/>
        <v>1129</v>
      </c>
      <c r="M8" s="45">
        <f t="shared" si="1"/>
        <v>2285</v>
      </c>
      <c r="N8" s="46"/>
    </row>
    <row r="9" spans="1:14" ht="24" customHeight="1">
      <c r="A9" s="52">
        <v>3</v>
      </c>
      <c r="B9" s="47" t="s">
        <v>22</v>
      </c>
      <c r="C9" s="59">
        <v>1198</v>
      </c>
      <c r="D9" s="60">
        <v>193</v>
      </c>
      <c r="E9" s="61">
        <v>178</v>
      </c>
      <c r="F9" s="61">
        <v>161</v>
      </c>
      <c r="G9" s="61">
        <v>156</v>
      </c>
      <c r="H9" s="62">
        <v>160</v>
      </c>
      <c r="I9" s="62">
        <v>185</v>
      </c>
      <c r="J9" s="62">
        <v>185</v>
      </c>
      <c r="K9" s="195"/>
      <c r="L9" s="44">
        <f t="shared" si="0"/>
        <v>1062</v>
      </c>
      <c r="M9" s="45">
        <f t="shared" si="1"/>
        <v>2260</v>
      </c>
      <c r="N9" s="46"/>
    </row>
    <row r="10" spans="1:14" ht="24" customHeight="1">
      <c r="A10" s="52">
        <v>4</v>
      </c>
      <c r="B10" s="47" t="s">
        <v>78</v>
      </c>
      <c r="C10" s="48">
        <v>1111</v>
      </c>
      <c r="D10" s="49">
        <v>166</v>
      </c>
      <c r="E10" s="50">
        <v>227</v>
      </c>
      <c r="F10" s="50">
        <v>177</v>
      </c>
      <c r="G10" s="50">
        <v>184</v>
      </c>
      <c r="H10" s="51">
        <v>173</v>
      </c>
      <c r="I10" s="51">
        <v>153</v>
      </c>
      <c r="J10" s="51">
        <v>212</v>
      </c>
      <c r="K10" s="195"/>
      <c r="L10" s="44">
        <f t="shared" si="0"/>
        <v>1139</v>
      </c>
      <c r="M10" s="45">
        <f t="shared" si="1"/>
        <v>2250</v>
      </c>
      <c r="N10" s="46"/>
    </row>
    <row r="11" spans="1:14" ht="24" customHeight="1">
      <c r="A11" s="52">
        <v>5</v>
      </c>
      <c r="B11" s="47" t="s">
        <v>35</v>
      </c>
      <c r="C11" s="53">
        <v>1117</v>
      </c>
      <c r="D11" s="54">
        <v>135</v>
      </c>
      <c r="E11" s="55">
        <v>168</v>
      </c>
      <c r="F11" s="50">
        <v>190</v>
      </c>
      <c r="G11" s="50">
        <v>169</v>
      </c>
      <c r="H11" s="51">
        <v>191</v>
      </c>
      <c r="I11" s="51">
        <v>169</v>
      </c>
      <c r="J11" s="51">
        <v>220</v>
      </c>
      <c r="K11" s="195"/>
      <c r="L11" s="44">
        <f t="shared" si="0"/>
        <v>1107</v>
      </c>
      <c r="M11" s="45">
        <f t="shared" si="1"/>
        <v>2224</v>
      </c>
      <c r="N11" s="46"/>
    </row>
    <row r="12" spans="1:14" ht="24" customHeight="1">
      <c r="A12" s="41">
        <v>6</v>
      </c>
      <c r="B12" s="155" t="s">
        <v>57</v>
      </c>
      <c r="C12" s="48">
        <v>996</v>
      </c>
      <c r="D12" s="49">
        <v>201</v>
      </c>
      <c r="E12" s="50">
        <v>205</v>
      </c>
      <c r="F12" s="50">
        <v>227</v>
      </c>
      <c r="G12" s="50">
        <v>212</v>
      </c>
      <c r="H12" s="51">
        <v>194</v>
      </c>
      <c r="I12" s="51">
        <v>181</v>
      </c>
      <c r="J12" s="51">
        <v>258</v>
      </c>
      <c r="K12" s="196">
        <v>-12</v>
      </c>
      <c r="L12" s="44">
        <f t="shared" si="0"/>
        <v>1225</v>
      </c>
      <c r="M12" s="45">
        <f t="shared" si="1"/>
        <v>2221</v>
      </c>
      <c r="N12" s="46"/>
    </row>
    <row r="13" spans="1:14" ht="24" customHeight="1">
      <c r="A13" s="41">
        <v>7</v>
      </c>
      <c r="B13" s="47" t="s">
        <v>42</v>
      </c>
      <c r="C13" s="48">
        <v>1114</v>
      </c>
      <c r="D13" s="49">
        <v>189</v>
      </c>
      <c r="E13" s="50">
        <v>200</v>
      </c>
      <c r="F13" s="50">
        <v>187</v>
      </c>
      <c r="G13" s="50">
        <v>180</v>
      </c>
      <c r="H13" s="51">
        <v>137</v>
      </c>
      <c r="I13" s="51">
        <v>157</v>
      </c>
      <c r="J13" s="51">
        <v>180</v>
      </c>
      <c r="K13" s="194"/>
      <c r="L13" s="44">
        <f t="shared" si="0"/>
        <v>1093</v>
      </c>
      <c r="M13" s="45">
        <f t="shared" si="1"/>
        <v>2207</v>
      </c>
      <c r="N13" s="46"/>
    </row>
    <row r="14" spans="1:14" ht="24" customHeight="1">
      <c r="A14" s="52">
        <v>8</v>
      </c>
      <c r="B14" s="47" t="s">
        <v>52</v>
      </c>
      <c r="C14" s="48">
        <v>1053</v>
      </c>
      <c r="D14" s="49">
        <v>168</v>
      </c>
      <c r="E14" s="50">
        <v>175</v>
      </c>
      <c r="F14" s="50">
        <v>210</v>
      </c>
      <c r="G14" s="50">
        <v>173</v>
      </c>
      <c r="H14" s="51">
        <v>170</v>
      </c>
      <c r="I14" s="51">
        <v>168</v>
      </c>
      <c r="J14" s="51">
        <v>208</v>
      </c>
      <c r="K14" s="195">
        <v>8</v>
      </c>
      <c r="L14" s="44">
        <f t="shared" si="0"/>
        <v>1152</v>
      </c>
      <c r="M14" s="45">
        <f t="shared" si="1"/>
        <v>2205</v>
      </c>
      <c r="N14" s="46"/>
    </row>
    <row r="15" spans="1:13" ht="24" customHeight="1">
      <c r="A15" s="52">
        <v>9</v>
      </c>
      <c r="B15" s="47" t="s">
        <v>39</v>
      </c>
      <c r="C15" s="48">
        <v>1064</v>
      </c>
      <c r="D15" s="49">
        <v>170</v>
      </c>
      <c r="E15" s="50">
        <v>202</v>
      </c>
      <c r="F15" s="50">
        <v>171</v>
      </c>
      <c r="G15" s="50">
        <v>171</v>
      </c>
      <c r="H15" s="51">
        <v>191</v>
      </c>
      <c r="I15" s="51">
        <v>173</v>
      </c>
      <c r="J15" s="51">
        <v>171</v>
      </c>
      <c r="K15" s="194">
        <v>6</v>
      </c>
      <c r="L15" s="44">
        <f t="shared" si="0"/>
        <v>1115</v>
      </c>
      <c r="M15" s="45">
        <f t="shared" si="1"/>
        <v>2179</v>
      </c>
    </row>
    <row r="16" spans="1:13" ht="24" customHeight="1">
      <c r="A16" s="41">
        <v>10</v>
      </c>
      <c r="B16" s="47" t="s">
        <v>70</v>
      </c>
      <c r="C16" s="48">
        <v>1074</v>
      </c>
      <c r="D16" s="49">
        <v>191</v>
      </c>
      <c r="E16" s="50">
        <v>190</v>
      </c>
      <c r="F16" s="50">
        <v>178</v>
      </c>
      <c r="G16" s="50">
        <v>182</v>
      </c>
      <c r="H16" s="51">
        <v>165</v>
      </c>
      <c r="I16" s="51">
        <v>236</v>
      </c>
      <c r="J16" s="51">
        <v>174</v>
      </c>
      <c r="K16" s="195">
        <v>-8</v>
      </c>
      <c r="L16" s="44">
        <f t="shared" si="0"/>
        <v>1103</v>
      </c>
      <c r="M16" s="45">
        <f t="shared" si="1"/>
        <v>2177</v>
      </c>
    </row>
    <row r="17" spans="1:13" ht="24" customHeight="1">
      <c r="A17" s="52">
        <v>11</v>
      </c>
      <c r="B17" s="155" t="s">
        <v>59</v>
      </c>
      <c r="C17" s="48">
        <v>1056</v>
      </c>
      <c r="D17" s="49">
        <v>167</v>
      </c>
      <c r="E17" s="50">
        <v>203</v>
      </c>
      <c r="F17" s="50">
        <v>180</v>
      </c>
      <c r="G17" s="50">
        <v>194</v>
      </c>
      <c r="H17" s="51">
        <v>172</v>
      </c>
      <c r="I17" s="51">
        <v>184</v>
      </c>
      <c r="J17" s="51">
        <v>162</v>
      </c>
      <c r="K17" s="195"/>
      <c r="L17" s="44">
        <f t="shared" si="0"/>
        <v>1100</v>
      </c>
      <c r="M17" s="45">
        <f t="shared" si="1"/>
        <v>2156</v>
      </c>
    </row>
    <row r="18" spans="1:13" ht="24" customHeight="1">
      <c r="A18" s="41">
        <v>12</v>
      </c>
      <c r="B18" s="47" t="s">
        <v>33</v>
      </c>
      <c r="C18" s="48">
        <v>1072</v>
      </c>
      <c r="D18" s="49">
        <v>190</v>
      </c>
      <c r="E18" s="50">
        <v>149</v>
      </c>
      <c r="F18" s="50">
        <v>200</v>
      </c>
      <c r="G18" s="50">
        <v>192</v>
      </c>
      <c r="H18" s="51">
        <v>156</v>
      </c>
      <c r="I18" s="51">
        <v>168</v>
      </c>
      <c r="J18" s="51">
        <v>174</v>
      </c>
      <c r="K18" s="195"/>
      <c r="L18" s="44">
        <f t="shared" si="0"/>
        <v>1080</v>
      </c>
      <c r="M18" s="45">
        <f t="shared" si="1"/>
        <v>2152</v>
      </c>
    </row>
    <row r="19" spans="1:13" ht="24" customHeight="1">
      <c r="A19" s="64">
        <v>13</v>
      </c>
      <c r="B19" s="47" t="s">
        <v>28</v>
      </c>
      <c r="C19" s="48">
        <v>1025</v>
      </c>
      <c r="D19" s="49">
        <v>163</v>
      </c>
      <c r="E19" s="50">
        <v>184</v>
      </c>
      <c r="F19" s="50">
        <v>167</v>
      </c>
      <c r="G19" s="61">
        <v>222</v>
      </c>
      <c r="H19" s="62">
        <v>204</v>
      </c>
      <c r="I19" s="62">
        <v>185</v>
      </c>
      <c r="J19" s="51">
        <v>145</v>
      </c>
      <c r="K19" s="195"/>
      <c r="L19" s="44">
        <f t="shared" si="0"/>
        <v>1125</v>
      </c>
      <c r="M19" s="45">
        <f t="shared" si="1"/>
        <v>2150</v>
      </c>
    </row>
    <row r="20" spans="1:13" ht="24" customHeight="1">
      <c r="A20" s="58">
        <v>14</v>
      </c>
      <c r="B20" s="47" t="s">
        <v>10</v>
      </c>
      <c r="C20" s="48">
        <v>1056</v>
      </c>
      <c r="D20" s="49">
        <v>148</v>
      </c>
      <c r="E20" s="50">
        <v>161</v>
      </c>
      <c r="F20" s="50">
        <v>133</v>
      </c>
      <c r="G20" s="50">
        <v>191</v>
      </c>
      <c r="H20" s="51">
        <v>224</v>
      </c>
      <c r="I20" s="51">
        <v>185</v>
      </c>
      <c r="J20" s="51">
        <v>159</v>
      </c>
      <c r="K20" s="194">
        <v>4</v>
      </c>
      <c r="L20" s="44">
        <f t="shared" si="0"/>
        <v>1092</v>
      </c>
      <c r="M20" s="45">
        <f t="shared" si="1"/>
        <v>2148</v>
      </c>
    </row>
    <row r="21" spans="1:13" ht="24" customHeight="1">
      <c r="A21" s="58">
        <v>15</v>
      </c>
      <c r="B21" s="47" t="s">
        <v>25</v>
      </c>
      <c r="C21" s="48">
        <v>1026</v>
      </c>
      <c r="D21" s="49">
        <v>188</v>
      </c>
      <c r="E21" s="50">
        <v>169</v>
      </c>
      <c r="F21" s="50">
        <v>180</v>
      </c>
      <c r="G21" s="50">
        <v>162</v>
      </c>
      <c r="H21" s="51">
        <v>207</v>
      </c>
      <c r="I21" s="51">
        <v>159</v>
      </c>
      <c r="J21" s="51">
        <v>0</v>
      </c>
      <c r="K21" s="195"/>
      <c r="L21" s="44">
        <f t="shared" si="0"/>
        <v>1065</v>
      </c>
      <c r="M21" s="45">
        <f t="shared" si="1"/>
        <v>2091</v>
      </c>
    </row>
    <row r="22" spans="1:13" ht="24" customHeight="1">
      <c r="A22" s="64">
        <v>16</v>
      </c>
      <c r="B22" s="47" t="s">
        <v>24</v>
      </c>
      <c r="C22" s="53">
        <v>941</v>
      </c>
      <c r="D22" s="54">
        <v>198</v>
      </c>
      <c r="E22" s="55">
        <v>148</v>
      </c>
      <c r="F22" s="50">
        <v>193</v>
      </c>
      <c r="G22" s="50">
        <v>220</v>
      </c>
      <c r="H22" s="51">
        <v>182</v>
      </c>
      <c r="I22" s="51">
        <v>158</v>
      </c>
      <c r="J22" s="51">
        <v>194</v>
      </c>
      <c r="K22" s="195"/>
      <c r="L22" s="44">
        <f t="shared" si="0"/>
        <v>1145</v>
      </c>
      <c r="M22" s="45">
        <f t="shared" si="1"/>
        <v>2086</v>
      </c>
    </row>
    <row r="23" spans="1:13" ht="24" customHeight="1">
      <c r="A23" s="58">
        <v>17</v>
      </c>
      <c r="B23" s="56" t="s">
        <v>54</v>
      </c>
      <c r="C23" s="48">
        <v>1022</v>
      </c>
      <c r="D23" s="49">
        <v>159</v>
      </c>
      <c r="E23" s="50">
        <v>155</v>
      </c>
      <c r="F23" s="50">
        <v>167</v>
      </c>
      <c r="G23" s="50">
        <v>189</v>
      </c>
      <c r="H23" s="51">
        <v>170</v>
      </c>
      <c r="I23" s="51">
        <v>148</v>
      </c>
      <c r="J23" s="51">
        <v>174</v>
      </c>
      <c r="K23" s="195">
        <v>8</v>
      </c>
      <c r="L23" s="44">
        <f t="shared" si="0"/>
        <v>1062</v>
      </c>
      <c r="M23" s="45">
        <f t="shared" si="1"/>
        <v>2084</v>
      </c>
    </row>
    <row r="24" spans="1:13" ht="24" customHeight="1">
      <c r="A24" s="64">
        <v>18</v>
      </c>
      <c r="B24" s="155" t="s">
        <v>85</v>
      </c>
      <c r="C24" s="48">
        <v>1048</v>
      </c>
      <c r="D24" s="49">
        <v>172</v>
      </c>
      <c r="E24" s="50">
        <v>196</v>
      </c>
      <c r="F24" s="50">
        <v>163</v>
      </c>
      <c r="G24" s="50">
        <v>169</v>
      </c>
      <c r="H24" s="51">
        <v>172</v>
      </c>
      <c r="I24" s="51">
        <v>167</v>
      </c>
      <c r="J24" s="51">
        <v>200</v>
      </c>
      <c r="K24" s="196">
        <v>-8</v>
      </c>
      <c r="L24" s="44">
        <f t="shared" si="0"/>
        <v>1028</v>
      </c>
      <c r="M24" s="45">
        <f t="shared" si="1"/>
        <v>2076</v>
      </c>
    </row>
    <row r="25" spans="1:13" ht="24" customHeight="1">
      <c r="A25" s="64">
        <v>19</v>
      </c>
      <c r="B25" s="155" t="s">
        <v>69</v>
      </c>
      <c r="C25" s="53">
        <v>1116</v>
      </c>
      <c r="D25" s="54">
        <v>156</v>
      </c>
      <c r="E25" s="55">
        <v>153</v>
      </c>
      <c r="F25" s="50">
        <v>159</v>
      </c>
      <c r="G25" s="50">
        <v>126</v>
      </c>
      <c r="H25" s="51">
        <v>179</v>
      </c>
      <c r="I25" s="51">
        <v>151</v>
      </c>
      <c r="J25" s="51">
        <v>156</v>
      </c>
      <c r="K25" s="196"/>
      <c r="L25" s="44">
        <f t="shared" si="0"/>
        <v>954</v>
      </c>
      <c r="M25" s="45">
        <f t="shared" si="1"/>
        <v>2070</v>
      </c>
    </row>
    <row r="26" spans="1:13" s="66" customFormat="1" ht="24" customHeight="1">
      <c r="A26" s="65">
        <v>20</v>
      </c>
      <c r="B26" s="47" t="s">
        <v>38</v>
      </c>
      <c r="C26" s="48">
        <v>979</v>
      </c>
      <c r="D26" s="49">
        <v>170</v>
      </c>
      <c r="E26" s="50">
        <v>181</v>
      </c>
      <c r="F26" s="50">
        <v>164</v>
      </c>
      <c r="G26" s="50">
        <v>192</v>
      </c>
      <c r="H26" s="51">
        <v>170</v>
      </c>
      <c r="I26" s="51">
        <v>206</v>
      </c>
      <c r="J26" s="51">
        <v>210</v>
      </c>
      <c r="K26" s="194">
        <v>-8</v>
      </c>
      <c r="L26" s="44">
        <f t="shared" si="0"/>
        <v>1081</v>
      </c>
      <c r="M26" s="45">
        <f t="shared" si="1"/>
        <v>2060</v>
      </c>
    </row>
    <row r="27" spans="1:13" s="66" customFormat="1" ht="24" customHeight="1">
      <c r="A27" s="65">
        <v>21</v>
      </c>
      <c r="B27" s="47" t="s">
        <v>64</v>
      </c>
      <c r="C27" s="48">
        <v>982</v>
      </c>
      <c r="D27" s="49">
        <v>200</v>
      </c>
      <c r="E27" s="50">
        <v>161</v>
      </c>
      <c r="F27" s="50">
        <v>170</v>
      </c>
      <c r="G27" s="50">
        <v>178</v>
      </c>
      <c r="H27" s="51">
        <v>195</v>
      </c>
      <c r="I27" s="51">
        <v>224</v>
      </c>
      <c r="J27" s="51">
        <v>181</v>
      </c>
      <c r="K27" s="195">
        <v>-12</v>
      </c>
      <c r="L27" s="44">
        <f t="shared" si="0"/>
        <v>1076</v>
      </c>
      <c r="M27" s="71">
        <f t="shared" si="1"/>
        <v>2058</v>
      </c>
    </row>
    <row r="28" spans="1:13" s="68" customFormat="1" ht="24" customHeight="1">
      <c r="A28" s="67">
        <v>22</v>
      </c>
      <c r="B28" s="155" t="s">
        <v>73</v>
      </c>
      <c r="C28" s="53">
        <v>1087</v>
      </c>
      <c r="D28" s="49">
        <v>165</v>
      </c>
      <c r="E28" s="50">
        <v>157</v>
      </c>
      <c r="F28" s="50">
        <v>152</v>
      </c>
      <c r="G28" s="50">
        <v>150</v>
      </c>
      <c r="H28" s="51">
        <v>134</v>
      </c>
      <c r="I28" s="51">
        <v>199</v>
      </c>
      <c r="J28" s="51">
        <v>145</v>
      </c>
      <c r="K28" s="196"/>
      <c r="L28" s="44">
        <f t="shared" si="0"/>
        <v>968</v>
      </c>
      <c r="M28" s="45">
        <f t="shared" si="1"/>
        <v>2055</v>
      </c>
    </row>
    <row r="29" spans="1:13" ht="24" customHeight="1">
      <c r="A29" s="58">
        <v>23</v>
      </c>
      <c r="B29" s="155" t="s">
        <v>7</v>
      </c>
      <c r="C29" s="48">
        <v>1073</v>
      </c>
      <c r="D29" s="49">
        <v>125</v>
      </c>
      <c r="E29" s="50">
        <v>211</v>
      </c>
      <c r="F29" s="50">
        <v>150</v>
      </c>
      <c r="G29" s="50">
        <v>136</v>
      </c>
      <c r="H29" s="51">
        <v>155</v>
      </c>
      <c r="I29" s="51">
        <v>147</v>
      </c>
      <c r="J29" s="51">
        <v>194</v>
      </c>
      <c r="K29" s="196">
        <v>-2</v>
      </c>
      <c r="L29" s="44">
        <f t="shared" si="0"/>
        <v>981</v>
      </c>
      <c r="M29" s="45">
        <f t="shared" si="1"/>
        <v>2054</v>
      </c>
    </row>
    <row r="30" spans="1:13" ht="24" customHeight="1">
      <c r="A30" s="64">
        <v>24</v>
      </c>
      <c r="B30" s="155" t="s">
        <v>31</v>
      </c>
      <c r="C30" s="59">
        <v>1028</v>
      </c>
      <c r="D30" s="60">
        <v>169</v>
      </c>
      <c r="E30" s="61">
        <v>152</v>
      </c>
      <c r="F30" s="61">
        <v>176</v>
      </c>
      <c r="G30" s="61">
        <v>160</v>
      </c>
      <c r="H30" s="62">
        <v>134</v>
      </c>
      <c r="I30" s="62">
        <v>145</v>
      </c>
      <c r="J30" s="62">
        <v>187</v>
      </c>
      <c r="K30" s="194">
        <v>6</v>
      </c>
      <c r="L30" s="44">
        <f t="shared" si="0"/>
        <v>1025</v>
      </c>
      <c r="M30" s="45">
        <f t="shared" si="1"/>
        <v>2053</v>
      </c>
    </row>
    <row r="31" spans="1:13" ht="7.5" customHeight="1">
      <c r="A31" s="272"/>
      <c r="B31" s="273"/>
      <c r="C31" s="274"/>
      <c r="D31" s="275"/>
      <c r="E31" s="276"/>
      <c r="F31" s="276"/>
      <c r="G31" s="276"/>
      <c r="H31" s="277"/>
      <c r="I31" s="277"/>
      <c r="J31" s="277"/>
      <c r="K31" s="278"/>
      <c r="L31" s="279"/>
      <c r="M31" s="280"/>
    </row>
    <row r="32" spans="1:13" ht="24" customHeight="1">
      <c r="A32" s="69">
        <v>25</v>
      </c>
      <c r="B32" s="155" t="s">
        <v>58</v>
      </c>
      <c r="C32" s="48">
        <v>992</v>
      </c>
      <c r="D32" s="49">
        <v>145</v>
      </c>
      <c r="E32" s="50">
        <v>165</v>
      </c>
      <c r="F32" s="50">
        <v>172</v>
      </c>
      <c r="G32" s="50">
        <v>197</v>
      </c>
      <c r="H32" s="51">
        <v>174</v>
      </c>
      <c r="I32" s="51">
        <v>197</v>
      </c>
      <c r="J32" s="51">
        <v>125</v>
      </c>
      <c r="K32" s="194"/>
      <c r="L32" s="44">
        <f aca="true" t="shared" si="2" ref="L32:L55">SUM(D32:J32)-MIN(D32:J32)+K32*6</f>
        <v>1050</v>
      </c>
      <c r="M32" s="45">
        <f aca="true" t="shared" si="3" ref="M32:M55">C32+L32</f>
        <v>2042</v>
      </c>
    </row>
    <row r="33" spans="1:13" ht="24" customHeight="1">
      <c r="A33" s="70">
        <v>26</v>
      </c>
      <c r="B33" s="56" t="s">
        <v>40</v>
      </c>
      <c r="C33" s="48">
        <v>1067</v>
      </c>
      <c r="D33" s="49">
        <v>133</v>
      </c>
      <c r="E33" s="50">
        <v>165</v>
      </c>
      <c r="F33" s="50">
        <v>144</v>
      </c>
      <c r="G33" s="50">
        <v>158</v>
      </c>
      <c r="H33" s="51">
        <v>171</v>
      </c>
      <c r="I33" s="51">
        <v>141</v>
      </c>
      <c r="J33" s="51">
        <v>156</v>
      </c>
      <c r="K33" s="195">
        <v>6</v>
      </c>
      <c r="L33" s="44">
        <f t="shared" si="2"/>
        <v>971</v>
      </c>
      <c r="M33" s="45">
        <f t="shared" si="3"/>
        <v>2038</v>
      </c>
    </row>
    <row r="34" spans="1:13" ht="24" customHeight="1">
      <c r="A34" s="70">
        <v>27</v>
      </c>
      <c r="B34" s="47" t="s">
        <v>37</v>
      </c>
      <c r="C34" s="48">
        <v>993</v>
      </c>
      <c r="D34" s="49">
        <v>164</v>
      </c>
      <c r="E34" s="50">
        <v>153</v>
      </c>
      <c r="F34" s="50">
        <v>133</v>
      </c>
      <c r="G34" s="50">
        <v>112</v>
      </c>
      <c r="H34" s="51">
        <v>176</v>
      </c>
      <c r="I34" s="51">
        <v>199</v>
      </c>
      <c r="J34" s="51">
        <v>160</v>
      </c>
      <c r="K34" s="195">
        <v>8</v>
      </c>
      <c r="L34" s="44">
        <f t="shared" si="2"/>
        <v>1033</v>
      </c>
      <c r="M34" s="45">
        <f t="shared" si="3"/>
        <v>2026</v>
      </c>
    </row>
    <row r="35" spans="1:13" ht="24" customHeight="1">
      <c r="A35" s="69">
        <v>28</v>
      </c>
      <c r="B35" s="47" t="s">
        <v>74</v>
      </c>
      <c r="C35" s="48">
        <v>991</v>
      </c>
      <c r="D35" s="49">
        <v>155</v>
      </c>
      <c r="E35" s="50">
        <v>163</v>
      </c>
      <c r="F35" s="50">
        <v>141</v>
      </c>
      <c r="G35" s="50">
        <v>152</v>
      </c>
      <c r="H35" s="51">
        <v>200</v>
      </c>
      <c r="I35" s="51">
        <v>147</v>
      </c>
      <c r="J35" s="51">
        <v>161</v>
      </c>
      <c r="K35" s="194">
        <v>8</v>
      </c>
      <c r="L35" s="44">
        <f t="shared" si="2"/>
        <v>1026</v>
      </c>
      <c r="M35" s="45">
        <f t="shared" si="3"/>
        <v>2017</v>
      </c>
    </row>
    <row r="36" spans="1:13" ht="24" customHeight="1">
      <c r="A36" s="70">
        <v>29</v>
      </c>
      <c r="B36" s="47" t="s">
        <v>19</v>
      </c>
      <c r="C36" s="48">
        <v>1076</v>
      </c>
      <c r="D36" s="49">
        <v>129</v>
      </c>
      <c r="E36" s="50">
        <v>152</v>
      </c>
      <c r="F36" s="50">
        <v>192</v>
      </c>
      <c r="G36" s="50">
        <v>160</v>
      </c>
      <c r="H36" s="51">
        <v>130</v>
      </c>
      <c r="I36" s="51">
        <v>143</v>
      </c>
      <c r="J36" s="51">
        <v>161</v>
      </c>
      <c r="K36" s="195"/>
      <c r="L36" s="44">
        <f t="shared" si="2"/>
        <v>938</v>
      </c>
      <c r="M36" s="45">
        <f t="shared" si="3"/>
        <v>2014</v>
      </c>
    </row>
    <row r="37" spans="1:13" ht="24" customHeight="1">
      <c r="A37" s="69">
        <v>30</v>
      </c>
      <c r="B37" s="155" t="s">
        <v>86</v>
      </c>
      <c r="C37" s="48">
        <v>991</v>
      </c>
      <c r="D37" s="49">
        <v>208</v>
      </c>
      <c r="E37" s="50">
        <v>184</v>
      </c>
      <c r="F37" s="50">
        <v>161</v>
      </c>
      <c r="G37" s="50">
        <v>137</v>
      </c>
      <c r="H37" s="51">
        <v>131</v>
      </c>
      <c r="I37" s="51">
        <v>169</v>
      </c>
      <c r="J37" s="51">
        <v>0</v>
      </c>
      <c r="K37" s="196"/>
      <c r="L37" s="44">
        <f t="shared" si="2"/>
        <v>990</v>
      </c>
      <c r="M37" s="45">
        <f t="shared" si="3"/>
        <v>1981</v>
      </c>
    </row>
    <row r="38" spans="1:13" ht="24" customHeight="1">
      <c r="A38" s="69">
        <v>31</v>
      </c>
      <c r="B38" s="47" t="s">
        <v>75</v>
      </c>
      <c r="C38" s="48">
        <v>965</v>
      </c>
      <c r="D38" s="49">
        <v>201</v>
      </c>
      <c r="E38" s="50">
        <v>174</v>
      </c>
      <c r="F38" s="50">
        <v>137</v>
      </c>
      <c r="G38" s="50">
        <v>163</v>
      </c>
      <c r="H38" s="51">
        <v>135</v>
      </c>
      <c r="I38" s="51">
        <v>150</v>
      </c>
      <c r="J38" s="51">
        <v>184</v>
      </c>
      <c r="K38" s="195"/>
      <c r="L38" s="44">
        <f t="shared" si="2"/>
        <v>1009</v>
      </c>
      <c r="M38" s="45">
        <f t="shared" si="3"/>
        <v>1974</v>
      </c>
    </row>
    <row r="39" spans="1:13" ht="24" customHeight="1">
      <c r="A39" s="70">
        <v>32</v>
      </c>
      <c r="B39" s="47" t="s">
        <v>9</v>
      </c>
      <c r="C39" s="48">
        <v>1033</v>
      </c>
      <c r="D39" s="49">
        <v>145</v>
      </c>
      <c r="E39" s="50">
        <v>114</v>
      </c>
      <c r="F39" s="50">
        <v>133</v>
      </c>
      <c r="G39" s="50">
        <v>140</v>
      </c>
      <c r="H39" s="51">
        <v>179</v>
      </c>
      <c r="I39" s="51">
        <v>137</v>
      </c>
      <c r="J39" s="51">
        <v>146</v>
      </c>
      <c r="K39" s="194">
        <v>10</v>
      </c>
      <c r="L39" s="44">
        <f t="shared" si="2"/>
        <v>940</v>
      </c>
      <c r="M39" s="45">
        <f t="shared" si="3"/>
        <v>1973</v>
      </c>
    </row>
    <row r="40" spans="1:13" ht="24" customHeight="1">
      <c r="A40" s="69">
        <v>33</v>
      </c>
      <c r="B40" s="47" t="s">
        <v>27</v>
      </c>
      <c r="C40" s="53">
        <v>1028</v>
      </c>
      <c r="D40" s="54">
        <v>168</v>
      </c>
      <c r="E40" s="55">
        <v>147</v>
      </c>
      <c r="F40" s="50">
        <v>140</v>
      </c>
      <c r="G40" s="50">
        <v>130</v>
      </c>
      <c r="H40" s="51">
        <v>168</v>
      </c>
      <c r="I40" s="51">
        <v>185</v>
      </c>
      <c r="J40" s="51">
        <v>135</v>
      </c>
      <c r="K40" s="194"/>
      <c r="L40" s="44">
        <f t="shared" si="2"/>
        <v>943</v>
      </c>
      <c r="M40" s="45">
        <f t="shared" si="3"/>
        <v>1971</v>
      </c>
    </row>
    <row r="41" spans="1:13" ht="24" customHeight="1">
      <c r="A41" s="69">
        <v>34</v>
      </c>
      <c r="B41" s="47" t="s">
        <v>6</v>
      </c>
      <c r="C41" s="59">
        <v>914</v>
      </c>
      <c r="D41" s="60">
        <v>144</v>
      </c>
      <c r="E41" s="61">
        <v>169</v>
      </c>
      <c r="F41" s="61">
        <v>150</v>
      </c>
      <c r="G41" s="61">
        <v>148</v>
      </c>
      <c r="H41" s="62">
        <v>155</v>
      </c>
      <c r="I41" s="62">
        <v>200</v>
      </c>
      <c r="J41" s="62">
        <v>187</v>
      </c>
      <c r="K41" s="195">
        <v>6</v>
      </c>
      <c r="L41" s="44">
        <f t="shared" si="2"/>
        <v>1045</v>
      </c>
      <c r="M41" s="45">
        <f t="shared" si="3"/>
        <v>1959</v>
      </c>
    </row>
    <row r="42" spans="1:13" ht="24" customHeight="1">
      <c r="A42" s="70">
        <v>35</v>
      </c>
      <c r="B42" s="72" t="s">
        <v>20</v>
      </c>
      <c r="C42" s="59">
        <v>960</v>
      </c>
      <c r="D42" s="60">
        <v>128</v>
      </c>
      <c r="E42" s="61">
        <v>167</v>
      </c>
      <c r="F42" s="61">
        <v>147</v>
      </c>
      <c r="G42" s="61">
        <v>147</v>
      </c>
      <c r="H42" s="62">
        <v>171</v>
      </c>
      <c r="I42" s="62">
        <v>148</v>
      </c>
      <c r="J42" s="62">
        <v>182</v>
      </c>
      <c r="K42" s="199">
        <v>4</v>
      </c>
      <c r="L42" s="44">
        <f t="shared" si="2"/>
        <v>986</v>
      </c>
      <c r="M42" s="45">
        <f t="shared" si="3"/>
        <v>1946</v>
      </c>
    </row>
    <row r="43" spans="1:13" ht="24" customHeight="1">
      <c r="A43" s="70">
        <v>36</v>
      </c>
      <c r="B43" s="90" t="s">
        <v>55</v>
      </c>
      <c r="C43" s="48">
        <v>920</v>
      </c>
      <c r="D43" s="49">
        <v>178</v>
      </c>
      <c r="E43" s="50">
        <v>170</v>
      </c>
      <c r="F43" s="50">
        <v>180</v>
      </c>
      <c r="G43" s="50">
        <v>175</v>
      </c>
      <c r="H43" s="51">
        <v>139</v>
      </c>
      <c r="I43" s="51">
        <v>158</v>
      </c>
      <c r="J43" s="51">
        <v>0</v>
      </c>
      <c r="K43" s="198"/>
      <c r="L43" s="44">
        <f t="shared" si="2"/>
        <v>1000</v>
      </c>
      <c r="M43" s="45">
        <f t="shared" si="3"/>
        <v>1920</v>
      </c>
    </row>
    <row r="44" spans="1:13" ht="24" customHeight="1">
      <c r="A44" s="69">
        <v>37</v>
      </c>
      <c r="B44" s="47" t="s">
        <v>76</v>
      </c>
      <c r="C44" s="48">
        <v>953</v>
      </c>
      <c r="D44" s="49">
        <v>161</v>
      </c>
      <c r="E44" s="50">
        <v>158</v>
      </c>
      <c r="F44" s="50">
        <v>124</v>
      </c>
      <c r="G44" s="50">
        <v>180</v>
      </c>
      <c r="H44" s="51">
        <v>136</v>
      </c>
      <c r="I44" s="51">
        <v>167</v>
      </c>
      <c r="J44" s="51">
        <v>121</v>
      </c>
      <c r="K44" s="197">
        <v>4</v>
      </c>
      <c r="L44" s="44">
        <f t="shared" si="2"/>
        <v>950</v>
      </c>
      <c r="M44" s="45">
        <f t="shared" si="3"/>
        <v>1903</v>
      </c>
    </row>
    <row r="45" spans="1:13" ht="24" customHeight="1">
      <c r="A45" s="69">
        <v>38</v>
      </c>
      <c r="B45" s="47" t="s">
        <v>71</v>
      </c>
      <c r="C45" s="48">
        <v>908</v>
      </c>
      <c r="D45" s="49">
        <v>136</v>
      </c>
      <c r="E45" s="50">
        <v>141</v>
      </c>
      <c r="F45" s="50">
        <v>195</v>
      </c>
      <c r="G45" s="50">
        <v>139</v>
      </c>
      <c r="H45" s="51">
        <v>127</v>
      </c>
      <c r="I45" s="51">
        <v>192</v>
      </c>
      <c r="J45" s="51">
        <v>0</v>
      </c>
      <c r="K45" s="197">
        <v>8</v>
      </c>
      <c r="L45" s="44">
        <f t="shared" si="2"/>
        <v>978</v>
      </c>
      <c r="M45" s="45">
        <f t="shared" si="3"/>
        <v>1886</v>
      </c>
    </row>
    <row r="46" spans="1:13" ht="24" customHeight="1">
      <c r="A46" s="70">
        <v>39</v>
      </c>
      <c r="B46" s="72" t="s">
        <v>34</v>
      </c>
      <c r="C46" s="53">
        <v>989</v>
      </c>
      <c r="D46" s="54">
        <v>148</v>
      </c>
      <c r="E46" s="55">
        <v>144</v>
      </c>
      <c r="F46" s="50">
        <v>121</v>
      </c>
      <c r="G46" s="50">
        <v>151</v>
      </c>
      <c r="H46" s="51">
        <v>166</v>
      </c>
      <c r="I46" s="51">
        <v>155</v>
      </c>
      <c r="J46" s="51">
        <v>0</v>
      </c>
      <c r="K46" s="199"/>
      <c r="L46" s="44">
        <f t="shared" si="2"/>
        <v>885</v>
      </c>
      <c r="M46" s="45">
        <f t="shared" si="3"/>
        <v>1874</v>
      </c>
    </row>
    <row r="47" spans="1:13" ht="24" customHeight="1">
      <c r="A47" s="70">
        <v>40</v>
      </c>
      <c r="B47" s="72" t="s">
        <v>60</v>
      </c>
      <c r="C47" s="53">
        <v>868</v>
      </c>
      <c r="D47" s="54">
        <v>174</v>
      </c>
      <c r="E47" s="55">
        <v>209</v>
      </c>
      <c r="F47" s="50">
        <v>123</v>
      </c>
      <c r="G47" s="50">
        <v>140</v>
      </c>
      <c r="H47" s="51">
        <v>155</v>
      </c>
      <c r="I47" s="51">
        <v>156</v>
      </c>
      <c r="J47" s="51">
        <v>153</v>
      </c>
      <c r="K47" s="199"/>
      <c r="L47" s="44">
        <f t="shared" si="2"/>
        <v>987</v>
      </c>
      <c r="M47" s="45">
        <f t="shared" si="3"/>
        <v>1855</v>
      </c>
    </row>
    <row r="48" spans="1:13" ht="24" customHeight="1">
      <c r="A48" s="69">
        <v>41</v>
      </c>
      <c r="B48" s="72" t="s">
        <v>32</v>
      </c>
      <c r="C48" s="48">
        <v>947</v>
      </c>
      <c r="D48" s="49">
        <v>131</v>
      </c>
      <c r="E48" s="50">
        <v>149</v>
      </c>
      <c r="F48" s="50">
        <v>149</v>
      </c>
      <c r="G48" s="50">
        <v>178</v>
      </c>
      <c r="H48" s="51">
        <v>172</v>
      </c>
      <c r="I48" s="51">
        <v>106</v>
      </c>
      <c r="J48" s="51">
        <v>128</v>
      </c>
      <c r="K48" s="199"/>
      <c r="L48" s="44">
        <f t="shared" si="2"/>
        <v>907</v>
      </c>
      <c r="M48" s="45">
        <f t="shared" si="3"/>
        <v>1854</v>
      </c>
    </row>
    <row r="49" spans="1:13" ht="24" customHeight="1">
      <c r="A49" s="70">
        <v>42</v>
      </c>
      <c r="B49" s="90" t="s">
        <v>53</v>
      </c>
      <c r="C49" s="53">
        <v>884</v>
      </c>
      <c r="D49" s="54">
        <v>152</v>
      </c>
      <c r="E49" s="55">
        <v>148</v>
      </c>
      <c r="F49" s="50">
        <v>163</v>
      </c>
      <c r="G49" s="50">
        <v>132</v>
      </c>
      <c r="H49" s="51">
        <v>128</v>
      </c>
      <c r="I49" s="51">
        <v>123</v>
      </c>
      <c r="J49" s="51">
        <v>0</v>
      </c>
      <c r="K49" s="198">
        <v>20</v>
      </c>
      <c r="L49" s="44">
        <f t="shared" si="2"/>
        <v>966</v>
      </c>
      <c r="M49" s="45">
        <f t="shared" si="3"/>
        <v>1850</v>
      </c>
    </row>
    <row r="50" spans="1:13" ht="24" customHeight="1">
      <c r="A50" s="70">
        <v>43</v>
      </c>
      <c r="B50" s="72" t="s">
        <v>72</v>
      </c>
      <c r="C50" s="59">
        <v>947</v>
      </c>
      <c r="D50" s="60">
        <v>134</v>
      </c>
      <c r="E50" s="61">
        <v>137</v>
      </c>
      <c r="F50" s="61">
        <v>131</v>
      </c>
      <c r="G50" s="61">
        <v>150</v>
      </c>
      <c r="H50" s="62">
        <v>173</v>
      </c>
      <c r="I50" s="62">
        <v>138</v>
      </c>
      <c r="J50" s="62">
        <v>0</v>
      </c>
      <c r="K50" s="199">
        <v>4</v>
      </c>
      <c r="L50" s="44">
        <f t="shared" si="2"/>
        <v>887</v>
      </c>
      <c r="M50" s="45">
        <f t="shared" si="3"/>
        <v>1834</v>
      </c>
    </row>
    <row r="51" spans="1:13" ht="24" customHeight="1">
      <c r="A51" s="69">
        <v>44</v>
      </c>
      <c r="B51" s="184" t="s">
        <v>21</v>
      </c>
      <c r="C51" s="48">
        <v>935</v>
      </c>
      <c r="D51" s="49">
        <v>139</v>
      </c>
      <c r="E51" s="50">
        <v>163</v>
      </c>
      <c r="F51" s="50">
        <v>112</v>
      </c>
      <c r="G51" s="50">
        <v>148</v>
      </c>
      <c r="H51" s="51">
        <v>158</v>
      </c>
      <c r="I51" s="51">
        <v>109</v>
      </c>
      <c r="J51" s="51">
        <v>0</v>
      </c>
      <c r="K51" s="199"/>
      <c r="L51" s="44">
        <f t="shared" si="2"/>
        <v>829</v>
      </c>
      <c r="M51" s="45">
        <f t="shared" si="3"/>
        <v>1764</v>
      </c>
    </row>
    <row r="52" spans="1:13" ht="24" customHeight="1">
      <c r="A52" s="70">
        <v>45</v>
      </c>
      <c r="B52" s="90" t="s">
        <v>61</v>
      </c>
      <c r="C52" s="48">
        <v>951</v>
      </c>
      <c r="D52" s="49" t="s">
        <v>88</v>
      </c>
      <c r="E52" s="50" t="s">
        <v>88</v>
      </c>
      <c r="F52" s="50" t="s">
        <v>88</v>
      </c>
      <c r="G52" s="50" t="s">
        <v>88</v>
      </c>
      <c r="H52" s="50" t="s">
        <v>88</v>
      </c>
      <c r="I52" s="50" t="s">
        <v>88</v>
      </c>
      <c r="J52" s="50" t="s">
        <v>88</v>
      </c>
      <c r="K52" s="200"/>
      <c r="L52" s="44">
        <f t="shared" si="2"/>
        <v>0</v>
      </c>
      <c r="M52" s="45">
        <f t="shared" si="3"/>
        <v>951</v>
      </c>
    </row>
    <row r="53" spans="1:13" ht="24" customHeight="1">
      <c r="A53" s="70">
        <v>46</v>
      </c>
      <c r="B53" s="72" t="s">
        <v>23</v>
      </c>
      <c r="C53" s="48">
        <v>921</v>
      </c>
      <c r="D53" s="49" t="s">
        <v>88</v>
      </c>
      <c r="E53" s="50" t="s">
        <v>88</v>
      </c>
      <c r="F53" s="50" t="s">
        <v>88</v>
      </c>
      <c r="G53" s="50" t="s">
        <v>88</v>
      </c>
      <c r="H53" s="50" t="s">
        <v>88</v>
      </c>
      <c r="I53" s="50" t="s">
        <v>88</v>
      </c>
      <c r="J53" s="50" t="s">
        <v>88</v>
      </c>
      <c r="K53" s="197"/>
      <c r="L53" s="44">
        <f t="shared" si="2"/>
        <v>0</v>
      </c>
      <c r="M53" s="45">
        <f t="shared" si="3"/>
        <v>921</v>
      </c>
    </row>
    <row r="54" spans="1:13" ht="24" customHeight="1">
      <c r="A54" s="70">
        <v>47</v>
      </c>
      <c r="B54" s="72" t="s">
        <v>67</v>
      </c>
      <c r="C54" s="48">
        <v>805</v>
      </c>
      <c r="D54" s="49" t="s">
        <v>88</v>
      </c>
      <c r="E54" s="50" t="s">
        <v>88</v>
      </c>
      <c r="F54" s="50" t="s">
        <v>88</v>
      </c>
      <c r="G54" s="50" t="s">
        <v>88</v>
      </c>
      <c r="H54" s="50" t="s">
        <v>88</v>
      </c>
      <c r="I54" s="50" t="s">
        <v>88</v>
      </c>
      <c r="J54" s="50" t="s">
        <v>88</v>
      </c>
      <c r="K54" s="199"/>
      <c r="L54" s="44">
        <f t="shared" si="2"/>
        <v>0</v>
      </c>
      <c r="M54" s="45">
        <f t="shared" si="3"/>
        <v>805</v>
      </c>
    </row>
    <row r="55" spans="1:13" ht="24" customHeight="1" thickBot="1">
      <c r="A55" s="159"/>
      <c r="B55" s="188"/>
      <c r="C55" s="160"/>
      <c r="D55" s="92"/>
      <c r="E55" s="73"/>
      <c r="F55" s="73"/>
      <c r="G55" s="73"/>
      <c r="H55" s="74"/>
      <c r="I55" s="74"/>
      <c r="J55" s="74"/>
      <c r="K55" s="201"/>
      <c r="L55" s="161">
        <f t="shared" si="2"/>
        <v>0</v>
      </c>
      <c r="M55" s="162">
        <f t="shared" si="3"/>
        <v>0</v>
      </c>
    </row>
  </sheetData>
  <sheetProtection/>
  <mergeCells count="3">
    <mergeCell ref="A1:M1"/>
    <mergeCell ref="A3:M3"/>
    <mergeCell ref="A4:M4"/>
  </mergeCells>
  <printOptions/>
  <pageMargins left="0.11811023622047245" right="0.11811023622047245" top="0.5511811023622047" bottom="0.35433070866141736" header="0.31496062992125984" footer="0.31496062992125984"/>
  <pageSetup fitToHeight="0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zoomScale="80" zoomScaleNormal="80" zoomScalePageLayoutView="0" workbookViewId="0" topLeftCell="A1">
      <selection activeCell="A1" sqref="A1:R1"/>
    </sheetView>
  </sheetViews>
  <sheetFormatPr defaultColWidth="9.140625" defaultRowHeight="15"/>
  <cols>
    <col min="1" max="1" width="3.57421875" style="75" customWidth="1"/>
    <col min="2" max="2" width="33.8515625" style="204" bestFit="1" customWidth="1"/>
    <col min="3" max="3" width="6.421875" style="118" customWidth="1"/>
    <col min="4" max="15" width="6.57421875" style="204" customWidth="1"/>
    <col min="16" max="16" width="5.57421875" style="204" bestFit="1" customWidth="1"/>
    <col min="17" max="17" width="9.140625" style="190" customWidth="1"/>
    <col min="18" max="18" width="9.7109375" style="75" bestFit="1" customWidth="1"/>
    <col min="19" max="16384" width="9.140625" style="204" customWidth="1"/>
  </cols>
  <sheetData>
    <row r="1" spans="1:19" s="219" customFormat="1" ht="26.25">
      <c r="A1" s="327" t="s">
        <v>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218"/>
    </row>
    <row r="2" spans="1:18" ht="25.5" customHeight="1">
      <c r="A2" s="326" t="s">
        <v>81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</row>
    <row r="3" spans="2:18" s="220" customFormat="1" ht="21">
      <c r="B3" s="189"/>
      <c r="C3" s="223"/>
      <c r="D3" s="189"/>
      <c r="E3" s="189"/>
      <c r="F3" s="189"/>
      <c r="G3" s="189"/>
      <c r="H3" s="189"/>
      <c r="I3" s="189"/>
      <c r="J3" s="189"/>
      <c r="K3" s="189"/>
      <c r="L3" s="221" t="s">
        <v>82</v>
      </c>
      <c r="M3" s="221"/>
      <c r="N3" s="221"/>
      <c r="P3" s="189"/>
      <c r="Q3" s="189"/>
      <c r="R3" s="189"/>
    </row>
    <row r="4" spans="1:18" s="220" customFormat="1" ht="12" customHeight="1" thickBot="1">
      <c r="A4" s="222"/>
      <c r="B4" s="189"/>
      <c r="C4" s="235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223"/>
      <c r="R4" s="222"/>
    </row>
    <row r="5" spans="1:18" ht="21.75" customHeight="1" thickBot="1">
      <c r="A5" s="237" t="s">
        <v>0</v>
      </c>
      <c r="B5" s="238" t="s">
        <v>1</v>
      </c>
      <c r="C5" s="239" t="s">
        <v>43</v>
      </c>
      <c r="D5" s="214">
        <v>1</v>
      </c>
      <c r="E5" s="215">
        <v>2</v>
      </c>
      <c r="F5" s="215">
        <v>3</v>
      </c>
      <c r="G5" s="216">
        <v>4</v>
      </c>
      <c r="H5" s="216">
        <v>5</v>
      </c>
      <c r="I5" s="217">
        <v>6</v>
      </c>
      <c r="J5" s="240">
        <v>7</v>
      </c>
      <c r="K5" s="241">
        <v>8</v>
      </c>
      <c r="L5" s="241">
        <v>9</v>
      </c>
      <c r="M5" s="217">
        <v>10</v>
      </c>
      <c r="N5" s="217">
        <v>11</v>
      </c>
      <c r="O5" s="242">
        <v>12</v>
      </c>
      <c r="P5" s="243" t="s">
        <v>2</v>
      </c>
      <c r="Q5" s="81" t="s">
        <v>3</v>
      </c>
      <c r="R5" s="210" t="s">
        <v>4</v>
      </c>
    </row>
    <row r="6" spans="1:18" ht="21.75" customHeight="1" thickBot="1">
      <c r="A6" s="328" t="s">
        <v>50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30"/>
    </row>
    <row r="7" spans="1:18" ht="22.5" customHeight="1">
      <c r="A7" s="284">
        <v>1</v>
      </c>
      <c r="B7" s="270" t="s">
        <v>5</v>
      </c>
      <c r="C7" s="244" t="s">
        <v>44</v>
      </c>
      <c r="D7" s="236">
        <v>198</v>
      </c>
      <c r="E7" s="43">
        <v>190</v>
      </c>
      <c r="F7" s="43">
        <v>224</v>
      </c>
      <c r="G7" s="43">
        <v>190</v>
      </c>
      <c r="H7" s="206">
        <v>171</v>
      </c>
      <c r="I7" s="206">
        <v>224</v>
      </c>
      <c r="J7" s="281">
        <v>225</v>
      </c>
      <c r="K7" s="84">
        <v>189</v>
      </c>
      <c r="L7" s="84">
        <v>166</v>
      </c>
      <c r="M7" s="84">
        <v>223</v>
      </c>
      <c r="N7" s="85">
        <v>202</v>
      </c>
      <c r="O7" s="94">
        <v>267</v>
      </c>
      <c r="P7" s="271"/>
      <c r="Q7" s="245">
        <f aca="true" t="shared" si="0" ref="Q7:Q46">SUM(D7:O7)</f>
        <v>2469</v>
      </c>
      <c r="R7" s="246">
        <f>Q7/12</f>
        <v>205.75</v>
      </c>
    </row>
    <row r="8" spans="1:18" ht="22.5" customHeight="1">
      <c r="A8" s="285">
        <v>2</v>
      </c>
      <c r="B8" s="155" t="s">
        <v>57</v>
      </c>
      <c r="C8" s="224" t="s">
        <v>44</v>
      </c>
      <c r="D8" s="60">
        <v>184</v>
      </c>
      <c r="E8" s="61">
        <v>183</v>
      </c>
      <c r="F8" s="61">
        <v>170</v>
      </c>
      <c r="G8" s="61">
        <v>171</v>
      </c>
      <c r="H8" s="62">
        <v>181</v>
      </c>
      <c r="I8" s="62">
        <v>179</v>
      </c>
      <c r="J8" s="171">
        <v>201</v>
      </c>
      <c r="K8" s="43">
        <v>205</v>
      </c>
      <c r="L8" s="43">
        <v>227</v>
      </c>
      <c r="M8" s="43">
        <v>212</v>
      </c>
      <c r="N8" s="206">
        <v>194</v>
      </c>
      <c r="O8" s="172">
        <v>181</v>
      </c>
      <c r="P8" s="226"/>
      <c r="Q8" s="245">
        <f t="shared" si="0"/>
        <v>2288</v>
      </c>
      <c r="R8" s="212">
        <f aca="true" t="shared" si="1" ref="R8:R70">Q8/12</f>
        <v>190.66666666666666</v>
      </c>
    </row>
    <row r="9" spans="1:18" ht="22.5" customHeight="1">
      <c r="A9" s="285">
        <v>3</v>
      </c>
      <c r="B9" s="47" t="s">
        <v>18</v>
      </c>
      <c r="C9" s="224" t="s">
        <v>44</v>
      </c>
      <c r="D9" s="49">
        <v>198</v>
      </c>
      <c r="E9" s="50">
        <v>199</v>
      </c>
      <c r="F9" s="50">
        <v>178</v>
      </c>
      <c r="G9" s="50">
        <v>202</v>
      </c>
      <c r="H9" s="51">
        <v>190</v>
      </c>
      <c r="I9" s="51">
        <v>189</v>
      </c>
      <c r="J9" s="93">
        <v>192</v>
      </c>
      <c r="K9" s="50">
        <v>190</v>
      </c>
      <c r="L9" s="50">
        <v>160</v>
      </c>
      <c r="M9" s="51">
        <v>182</v>
      </c>
      <c r="N9" s="51">
        <v>196</v>
      </c>
      <c r="O9" s="95">
        <v>201</v>
      </c>
      <c r="P9" s="225"/>
      <c r="Q9" s="245">
        <f t="shared" si="0"/>
        <v>2277</v>
      </c>
      <c r="R9" s="212">
        <f t="shared" si="1"/>
        <v>189.75</v>
      </c>
    </row>
    <row r="10" spans="1:18" ht="22.5" customHeight="1">
      <c r="A10" s="86">
        <v>4</v>
      </c>
      <c r="B10" s="47" t="s">
        <v>70</v>
      </c>
      <c r="C10" s="224" t="s">
        <v>44</v>
      </c>
      <c r="D10" s="49">
        <v>179</v>
      </c>
      <c r="E10" s="50">
        <v>189</v>
      </c>
      <c r="F10" s="50">
        <v>191</v>
      </c>
      <c r="G10" s="50">
        <v>183</v>
      </c>
      <c r="H10" s="51">
        <v>195</v>
      </c>
      <c r="I10" s="51">
        <v>185</v>
      </c>
      <c r="J10" s="93">
        <v>191</v>
      </c>
      <c r="K10" s="50">
        <v>190</v>
      </c>
      <c r="L10" s="50">
        <v>178</v>
      </c>
      <c r="M10" s="50">
        <v>182</v>
      </c>
      <c r="N10" s="51">
        <v>165</v>
      </c>
      <c r="O10" s="95">
        <v>236</v>
      </c>
      <c r="P10" s="225"/>
      <c r="Q10" s="245">
        <f t="shared" si="0"/>
        <v>2264</v>
      </c>
      <c r="R10" s="212">
        <f t="shared" si="1"/>
        <v>188.66666666666666</v>
      </c>
    </row>
    <row r="11" spans="1:18" ht="22.5" customHeight="1">
      <c r="A11" s="86">
        <v>5</v>
      </c>
      <c r="B11" s="47" t="s">
        <v>22</v>
      </c>
      <c r="C11" s="224" t="s">
        <v>44</v>
      </c>
      <c r="D11" s="49">
        <v>188</v>
      </c>
      <c r="E11" s="50">
        <v>206</v>
      </c>
      <c r="F11" s="50">
        <v>185</v>
      </c>
      <c r="G11" s="50">
        <v>214</v>
      </c>
      <c r="H11" s="51">
        <v>196</v>
      </c>
      <c r="I11" s="51">
        <v>209</v>
      </c>
      <c r="J11" s="97">
        <v>193</v>
      </c>
      <c r="K11" s="61">
        <v>178</v>
      </c>
      <c r="L11" s="61">
        <v>161</v>
      </c>
      <c r="M11" s="61">
        <v>156</v>
      </c>
      <c r="N11" s="62">
        <v>160</v>
      </c>
      <c r="O11" s="98">
        <v>185</v>
      </c>
      <c r="P11" s="226"/>
      <c r="Q11" s="245">
        <f t="shared" si="0"/>
        <v>2231</v>
      </c>
      <c r="R11" s="212">
        <f t="shared" si="1"/>
        <v>185.91666666666666</v>
      </c>
    </row>
    <row r="12" spans="1:18" ht="22.5" customHeight="1">
      <c r="A12" s="87">
        <v>6</v>
      </c>
      <c r="B12" s="47" t="s">
        <v>78</v>
      </c>
      <c r="C12" s="224" t="s">
        <v>44</v>
      </c>
      <c r="D12" s="49">
        <v>162</v>
      </c>
      <c r="E12" s="50">
        <v>193</v>
      </c>
      <c r="F12" s="50">
        <v>202</v>
      </c>
      <c r="G12" s="50">
        <v>170</v>
      </c>
      <c r="H12" s="51">
        <v>162</v>
      </c>
      <c r="I12" s="51">
        <v>222</v>
      </c>
      <c r="J12" s="171">
        <v>166</v>
      </c>
      <c r="K12" s="43">
        <v>227</v>
      </c>
      <c r="L12" s="43">
        <v>177</v>
      </c>
      <c r="M12" s="206">
        <v>184</v>
      </c>
      <c r="N12" s="206">
        <v>173</v>
      </c>
      <c r="O12" s="172">
        <v>153</v>
      </c>
      <c r="P12" s="225"/>
      <c r="Q12" s="245">
        <f t="shared" si="0"/>
        <v>2191</v>
      </c>
      <c r="R12" s="212">
        <f t="shared" si="1"/>
        <v>182.58333333333334</v>
      </c>
    </row>
    <row r="13" spans="1:18" ht="22.5" customHeight="1">
      <c r="A13" s="86">
        <v>7</v>
      </c>
      <c r="B13" s="47" t="s">
        <v>64</v>
      </c>
      <c r="C13" s="224" t="s">
        <v>44</v>
      </c>
      <c r="D13" s="49">
        <v>232</v>
      </c>
      <c r="E13" s="50">
        <v>148</v>
      </c>
      <c r="F13" s="50">
        <v>159</v>
      </c>
      <c r="G13" s="50">
        <v>165</v>
      </c>
      <c r="H13" s="51">
        <v>189</v>
      </c>
      <c r="I13" s="51">
        <v>161</v>
      </c>
      <c r="J13" s="93">
        <v>200</v>
      </c>
      <c r="K13" s="50">
        <v>161</v>
      </c>
      <c r="L13" s="50">
        <v>170</v>
      </c>
      <c r="M13" s="50">
        <v>178</v>
      </c>
      <c r="N13" s="51">
        <v>195</v>
      </c>
      <c r="O13" s="95">
        <v>224</v>
      </c>
      <c r="P13" s="226"/>
      <c r="Q13" s="245">
        <f t="shared" si="0"/>
        <v>2182</v>
      </c>
      <c r="R13" s="212">
        <f t="shared" si="1"/>
        <v>181.83333333333334</v>
      </c>
    </row>
    <row r="14" spans="1:18" ht="22.5" customHeight="1">
      <c r="A14" s="86">
        <v>8</v>
      </c>
      <c r="B14" s="155" t="s">
        <v>59</v>
      </c>
      <c r="C14" s="224" t="s">
        <v>44</v>
      </c>
      <c r="D14" s="49">
        <v>182</v>
      </c>
      <c r="E14" s="50">
        <v>156</v>
      </c>
      <c r="F14" s="50">
        <v>172</v>
      </c>
      <c r="G14" s="50">
        <v>184</v>
      </c>
      <c r="H14" s="51">
        <v>192</v>
      </c>
      <c r="I14" s="51">
        <v>167</v>
      </c>
      <c r="J14" s="93">
        <v>167</v>
      </c>
      <c r="K14" s="50">
        <v>203</v>
      </c>
      <c r="L14" s="50">
        <v>180</v>
      </c>
      <c r="M14" s="50">
        <v>194</v>
      </c>
      <c r="N14" s="51">
        <v>172</v>
      </c>
      <c r="O14" s="95">
        <v>184</v>
      </c>
      <c r="P14" s="226"/>
      <c r="Q14" s="245">
        <f t="shared" si="0"/>
        <v>2153</v>
      </c>
      <c r="R14" s="212">
        <f t="shared" si="1"/>
        <v>179.41666666666666</v>
      </c>
    </row>
    <row r="15" spans="1:18" ht="22.5" customHeight="1">
      <c r="A15" s="86">
        <v>9</v>
      </c>
      <c r="B15" s="47" t="s">
        <v>28</v>
      </c>
      <c r="C15" s="224" t="s">
        <v>44</v>
      </c>
      <c r="D15" s="49">
        <v>167</v>
      </c>
      <c r="E15" s="50">
        <v>177</v>
      </c>
      <c r="F15" s="50">
        <v>159</v>
      </c>
      <c r="G15" s="50">
        <v>177</v>
      </c>
      <c r="H15" s="51">
        <v>165</v>
      </c>
      <c r="I15" s="51">
        <v>180</v>
      </c>
      <c r="J15" s="93">
        <v>163</v>
      </c>
      <c r="K15" s="50">
        <v>184</v>
      </c>
      <c r="L15" s="50">
        <v>167</v>
      </c>
      <c r="M15" s="62">
        <v>222</v>
      </c>
      <c r="N15" s="62">
        <v>204</v>
      </c>
      <c r="O15" s="98">
        <v>185</v>
      </c>
      <c r="P15" s="226"/>
      <c r="Q15" s="245">
        <f t="shared" si="0"/>
        <v>2150</v>
      </c>
      <c r="R15" s="212">
        <f t="shared" si="1"/>
        <v>179.16666666666666</v>
      </c>
    </row>
    <row r="16" spans="1:18" ht="22.5" customHeight="1">
      <c r="A16" s="86">
        <v>10</v>
      </c>
      <c r="B16" s="47" t="s">
        <v>33</v>
      </c>
      <c r="C16" s="224" t="s">
        <v>44</v>
      </c>
      <c r="D16" s="49">
        <v>162</v>
      </c>
      <c r="E16" s="50">
        <v>160</v>
      </c>
      <c r="F16" s="50">
        <v>171</v>
      </c>
      <c r="G16" s="50">
        <v>188</v>
      </c>
      <c r="H16" s="51">
        <v>176</v>
      </c>
      <c r="I16" s="51">
        <v>214</v>
      </c>
      <c r="J16" s="93">
        <v>190</v>
      </c>
      <c r="K16" s="50">
        <v>149</v>
      </c>
      <c r="L16" s="50">
        <v>200</v>
      </c>
      <c r="M16" s="51">
        <v>192</v>
      </c>
      <c r="N16" s="51">
        <v>156</v>
      </c>
      <c r="O16" s="95">
        <v>168</v>
      </c>
      <c r="P16" s="225"/>
      <c r="Q16" s="245">
        <f t="shared" si="0"/>
        <v>2126</v>
      </c>
      <c r="R16" s="212">
        <f t="shared" si="1"/>
        <v>177.16666666666666</v>
      </c>
    </row>
    <row r="17" spans="1:18" ht="22.5" customHeight="1">
      <c r="A17" s="87">
        <v>11</v>
      </c>
      <c r="B17" s="47" t="s">
        <v>42</v>
      </c>
      <c r="C17" s="224" t="s">
        <v>44</v>
      </c>
      <c r="D17" s="49">
        <v>183</v>
      </c>
      <c r="E17" s="50">
        <v>201</v>
      </c>
      <c r="F17" s="50">
        <v>179</v>
      </c>
      <c r="G17" s="50">
        <v>137</v>
      </c>
      <c r="H17" s="51">
        <v>200</v>
      </c>
      <c r="I17" s="51">
        <v>166</v>
      </c>
      <c r="J17" s="93">
        <v>189</v>
      </c>
      <c r="K17" s="50">
        <v>200</v>
      </c>
      <c r="L17" s="50">
        <v>187</v>
      </c>
      <c r="M17" s="50">
        <v>180</v>
      </c>
      <c r="N17" s="51">
        <v>137</v>
      </c>
      <c r="O17" s="95">
        <v>157</v>
      </c>
      <c r="P17" s="225"/>
      <c r="Q17" s="245">
        <f t="shared" si="0"/>
        <v>2116</v>
      </c>
      <c r="R17" s="212">
        <f t="shared" si="1"/>
        <v>176.33333333333334</v>
      </c>
    </row>
    <row r="18" spans="1:18" s="190" customFormat="1" ht="22.5" customHeight="1">
      <c r="A18" s="86">
        <v>12</v>
      </c>
      <c r="B18" s="47" t="s">
        <v>39</v>
      </c>
      <c r="C18" s="224" t="s">
        <v>44</v>
      </c>
      <c r="D18" s="49">
        <v>204</v>
      </c>
      <c r="E18" s="50">
        <v>168</v>
      </c>
      <c r="F18" s="50">
        <v>176</v>
      </c>
      <c r="G18" s="50">
        <v>175</v>
      </c>
      <c r="H18" s="51">
        <v>154</v>
      </c>
      <c r="I18" s="51">
        <v>151</v>
      </c>
      <c r="J18" s="93">
        <v>170</v>
      </c>
      <c r="K18" s="50">
        <v>202</v>
      </c>
      <c r="L18" s="50">
        <v>171</v>
      </c>
      <c r="M18" s="51">
        <v>171</v>
      </c>
      <c r="N18" s="51">
        <v>191</v>
      </c>
      <c r="O18" s="95">
        <v>173</v>
      </c>
      <c r="P18" s="226"/>
      <c r="Q18" s="245">
        <f t="shared" si="0"/>
        <v>2106</v>
      </c>
      <c r="R18" s="212">
        <f t="shared" si="1"/>
        <v>175.5</v>
      </c>
    </row>
    <row r="19" spans="1:18" ht="22.5" customHeight="1">
      <c r="A19" s="86">
        <v>13</v>
      </c>
      <c r="B19" s="56" t="s">
        <v>85</v>
      </c>
      <c r="C19" s="224" t="s">
        <v>44</v>
      </c>
      <c r="D19" s="60">
        <v>168</v>
      </c>
      <c r="E19" s="61">
        <v>150</v>
      </c>
      <c r="F19" s="61">
        <v>164</v>
      </c>
      <c r="G19" s="61">
        <v>212</v>
      </c>
      <c r="H19" s="62">
        <v>171</v>
      </c>
      <c r="I19" s="62">
        <v>189</v>
      </c>
      <c r="J19" s="93">
        <v>172</v>
      </c>
      <c r="K19" s="50">
        <v>196</v>
      </c>
      <c r="L19" s="50">
        <v>163</v>
      </c>
      <c r="M19" s="51">
        <v>169</v>
      </c>
      <c r="N19" s="51">
        <v>172</v>
      </c>
      <c r="O19" s="95">
        <v>167</v>
      </c>
      <c r="P19" s="226"/>
      <c r="Q19" s="245">
        <f t="shared" si="0"/>
        <v>2093</v>
      </c>
      <c r="R19" s="212">
        <f t="shared" si="1"/>
        <v>174.41666666666666</v>
      </c>
    </row>
    <row r="20" spans="1:18" ht="22.5" customHeight="1">
      <c r="A20" s="86">
        <v>14</v>
      </c>
      <c r="B20" s="47" t="s">
        <v>38</v>
      </c>
      <c r="C20" s="224" t="s">
        <v>44</v>
      </c>
      <c r="D20" s="49">
        <v>149</v>
      </c>
      <c r="E20" s="50">
        <v>160</v>
      </c>
      <c r="F20" s="50">
        <v>213</v>
      </c>
      <c r="G20" s="50">
        <v>172</v>
      </c>
      <c r="H20" s="51">
        <v>149</v>
      </c>
      <c r="I20" s="51">
        <v>166</v>
      </c>
      <c r="J20" s="93">
        <v>170</v>
      </c>
      <c r="K20" s="50">
        <v>181</v>
      </c>
      <c r="L20" s="50">
        <v>164</v>
      </c>
      <c r="M20" s="50">
        <v>192</v>
      </c>
      <c r="N20" s="51">
        <v>170</v>
      </c>
      <c r="O20" s="95">
        <v>206</v>
      </c>
      <c r="P20" s="226"/>
      <c r="Q20" s="245">
        <f t="shared" si="0"/>
        <v>2092</v>
      </c>
      <c r="R20" s="212">
        <f t="shared" si="1"/>
        <v>174.33333333333334</v>
      </c>
    </row>
    <row r="21" spans="1:18" ht="22.5" customHeight="1">
      <c r="A21" s="86">
        <v>15</v>
      </c>
      <c r="B21" s="47" t="s">
        <v>35</v>
      </c>
      <c r="C21" s="86" t="s">
        <v>44</v>
      </c>
      <c r="D21" s="49">
        <v>124</v>
      </c>
      <c r="E21" s="50">
        <v>179</v>
      </c>
      <c r="F21" s="50">
        <v>156</v>
      </c>
      <c r="G21" s="50">
        <v>172</v>
      </c>
      <c r="H21" s="51">
        <v>205</v>
      </c>
      <c r="I21" s="51">
        <v>204</v>
      </c>
      <c r="J21" s="96">
        <v>135</v>
      </c>
      <c r="K21" s="55">
        <v>168</v>
      </c>
      <c r="L21" s="50">
        <v>190</v>
      </c>
      <c r="M21" s="51">
        <v>169</v>
      </c>
      <c r="N21" s="51">
        <v>191</v>
      </c>
      <c r="O21" s="95">
        <v>169</v>
      </c>
      <c r="P21" s="225"/>
      <c r="Q21" s="245">
        <f t="shared" si="0"/>
        <v>2062</v>
      </c>
      <c r="R21" s="212">
        <f t="shared" si="1"/>
        <v>171.83333333333334</v>
      </c>
    </row>
    <row r="22" spans="1:18" ht="22.5" customHeight="1">
      <c r="A22" s="87">
        <v>16</v>
      </c>
      <c r="B22" s="47" t="s">
        <v>52</v>
      </c>
      <c r="C22" s="224" t="s">
        <v>44</v>
      </c>
      <c r="D22" s="54">
        <v>181</v>
      </c>
      <c r="E22" s="55">
        <v>176</v>
      </c>
      <c r="F22" s="50">
        <v>188</v>
      </c>
      <c r="G22" s="50">
        <v>150</v>
      </c>
      <c r="H22" s="51">
        <v>154</v>
      </c>
      <c r="I22" s="51">
        <v>138</v>
      </c>
      <c r="J22" s="93">
        <v>168</v>
      </c>
      <c r="K22" s="50">
        <v>175</v>
      </c>
      <c r="L22" s="50">
        <v>210</v>
      </c>
      <c r="M22" s="51">
        <v>173</v>
      </c>
      <c r="N22" s="51">
        <v>170</v>
      </c>
      <c r="O22" s="95">
        <v>168</v>
      </c>
      <c r="P22" s="225"/>
      <c r="Q22" s="245">
        <f t="shared" si="0"/>
        <v>2051</v>
      </c>
      <c r="R22" s="212">
        <f t="shared" si="1"/>
        <v>170.91666666666666</v>
      </c>
    </row>
    <row r="23" spans="1:18" ht="22.5" customHeight="1">
      <c r="A23" s="86">
        <v>17</v>
      </c>
      <c r="B23" s="47" t="s">
        <v>10</v>
      </c>
      <c r="C23" s="224" t="s">
        <v>44</v>
      </c>
      <c r="D23" s="49">
        <v>144</v>
      </c>
      <c r="E23" s="50">
        <v>176</v>
      </c>
      <c r="F23" s="50">
        <v>160</v>
      </c>
      <c r="G23" s="50">
        <v>165</v>
      </c>
      <c r="H23" s="51">
        <v>194</v>
      </c>
      <c r="I23" s="51">
        <v>169</v>
      </c>
      <c r="J23" s="93">
        <v>148</v>
      </c>
      <c r="K23" s="50">
        <v>161</v>
      </c>
      <c r="L23" s="50">
        <v>133</v>
      </c>
      <c r="M23" s="50">
        <v>191</v>
      </c>
      <c r="N23" s="51">
        <v>224</v>
      </c>
      <c r="O23" s="95">
        <v>185</v>
      </c>
      <c r="P23" s="226"/>
      <c r="Q23" s="245">
        <f t="shared" si="0"/>
        <v>2050</v>
      </c>
      <c r="R23" s="212">
        <f t="shared" si="1"/>
        <v>170.83333333333334</v>
      </c>
    </row>
    <row r="24" spans="1:18" ht="22.5" customHeight="1">
      <c r="A24" s="86">
        <v>18</v>
      </c>
      <c r="B24" s="155" t="s">
        <v>69</v>
      </c>
      <c r="C24" s="224" t="s">
        <v>44</v>
      </c>
      <c r="D24" s="156">
        <v>192</v>
      </c>
      <c r="E24" s="157">
        <v>174</v>
      </c>
      <c r="F24" s="61">
        <v>183</v>
      </c>
      <c r="G24" s="61">
        <v>183</v>
      </c>
      <c r="H24" s="62">
        <v>199</v>
      </c>
      <c r="I24" s="62">
        <v>185</v>
      </c>
      <c r="J24" s="96">
        <v>156</v>
      </c>
      <c r="K24" s="55">
        <v>153</v>
      </c>
      <c r="L24" s="50">
        <v>159</v>
      </c>
      <c r="M24" s="50">
        <v>126</v>
      </c>
      <c r="N24" s="51">
        <v>179</v>
      </c>
      <c r="O24" s="95">
        <v>151</v>
      </c>
      <c r="P24" s="226"/>
      <c r="Q24" s="245">
        <f t="shared" si="0"/>
        <v>2040</v>
      </c>
      <c r="R24" s="212">
        <f t="shared" si="1"/>
        <v>170</v>
      </c>
    </row>
    <row r="25" spans="1:18" ht="22.5" customHeight="1">
      <c r="A25" s="86">
        <v>19</v>
      </c>
      <c r="B25" s="155" t="s">
        <v>73</v>
      </c>
      <c r="C25" s="224" t="s">
        <v>44</v>
      </c>
      <c r="D25" s="60">
        <v>234</v>
      </c>
      <c r="E25" s="61">
        <v>161</v>
      </c>
      <c r="F25" s="61">
        <v>155</v>
      </c>
      <c r="G25" s="61">
        <v>159</v>
      </c>
      <c r="H25" s="62">
        <v>162</v>
      </c>
      <c r="I25" s="62">
        <v>190</v>
      </c>
      <c r="J25" s="93">
        <v>165</v>
      </c>
      <c r="K25" s="50">
        <v>157</v>
      </c>
      <c r="L25" s="50">
        <v>152</v>
      </c>
      <c r="M25" s="50">
        <v>150</v>
      </c>
      <c r="N25" s="51">
        <v>134</v>
      </c>
      <c r="O25" s="95">
        <v>199</v>
      </c>
      <c r="P25" s="226"/>
      <c r="Q25" s="245">
        <f t="shared" si="0"/>
        <v>2018</v>
      </c>
      <c r="R25" s="212">
        <f t="shared" si="1"/>
        <v>168.16666666666666</v>
      </c>
    </row>
    <row r="26" spans="1:18" ht="22.5" customHeight="1">
      <c r="A26" s="86">
        <v>20</v>
      </c>
      <c r="B26" s="155" t="s">
        <v>58</v>
      </c>
      <c r="C26" s="224" t="s">
        <v>44</v>
      </c>
      <c r="D26" s="49">
        <v>171</v>
      </c>
      <c r="E26" s="50">
        <v>167</v>
      </c>
      <c r="F26" s="50">
        <v>144</v>
      </c>
      <c r="G26" s="50">
        <v>143</v>
      </c>
      <c r="H26" s="51">
        <v>180</v>
      </c>
      <c r="I26" s="51">
        <v>155</v>
      </c>
      <c r="J26" s="93">
        <v>145</v>
      </c>
      <c r="K26" s="50">
        <v>165</v>
      </c>
      <c r="L26" s="50">
        <v>172</v>
      </c>
      <c r="M26" s="50">
        <v>197</v>
      </c>
      <c r="N26" s="51">
        <v>174</v>
      </c>
      <c r="O26" s="95">
        <v>197</v>
      </c>
      <c r="P26" s="225"/>
      <c r="Q26" s="245">
        <f t="shared" si="0"/>
        <v>2010</v>
      </c>
      <c r="R26" s="212">
        <f t="shared" si="1"/>
        <v>167.5</v>
      </c>
    </row>
    <row r="27" spans="1:18" ht="22.5" customHeight="1">
      <c r="A27" s="87">
        <v>21</v>
      </c>
      <c r="B27" s="47" t="s">
        <v>24</v>
      </c>
      <c r="C27" s="224" t="s">
        <v>44</v>
      </c>
      <c r="D27" s="49">
        <v>131</v>
      </c>
      <c r="E27" s="50">
        <v>148</v>
      </c>
      <c r="F27" s="50">
        <v>165</v>
      </c>
      <c r="G27" s="50">
        <v>143</v>
      </c>
      <c r="H27" s="51">
        <v>157</v>
      </c>
      <c r="I27" s="51">
        <v>159</v>
      </c>
      <c r="J27" s="96">
        <v>198</v>
      </c>
      <c r="K27" s="55">
        <v>148</v>
      </c>
      <c r="L27" s="50">
        <v>193</v>
      </c>
      <c r="M27" s="50">
        <v>220</v>
      </c>
      <c r="N27" s="51">
        <v>182</v>
      </c>
      <c r="O27" s="95">
        <v>158</v>
      </c>
      <c r="P27" s="226"/>
      <c r="Q27" s="245">
        <f t="shared" si="0"/>
        <v>2002</v>
      </c>
      <c r="R27" s="212">
        <f t="shared" si="1"/>
        <v>166.83333333333334</v>
      </c>
    </row>
    <row r="28" spans="1:18" ht="22.5" customHeight="1">
      <c r="A28" s="86">
        <v>22</v>
      </c>
      <c r="B28" s="155" t="s">
        <v>7</v>
      </c>
      <c r="C28" s="224" t="s">
        <v>44</v>
      </c>
      <c r="D28" s="60">
        <v>196</v>
      </c>
      <c r="E28" s="61">
        <v>165</v>
      </c>
      <c r="F28" s="61">
        <v>183</v>
      </c>
      <c r="G28" s="61">
        <v>200</v>
      </c>
      <c r="H28" s="62">
        <v>167</v>
      </c>
      <c r="I28" s="62">
        <v>160</v>
      </c>
      <c r="J28" s="93">
        <v>125</v>
      </c>
      <c r="K28" s="50">
        <v>211</v>
      </c>
      <c r="L28" s="50">
        <v>150</v>
      </c>
      <c r="M28" s="50">
        <v>136</v>
      </c>
      <c r="N28" s="51">
        <v>155</v>
      </c>
      <c r="O28" s="95">
        <v>147</v>
      </c>
      <c r="P28" s="225"/>
      <c r="Q28" s="245">
        <f t="shared" si="0"/>
        <v>1995</v>
      </c>
      <c r="R28" s="212">
        <f t="shared" si="1"/>
        <v>166.25</v>
      </c>
    </row>
    <row r="29" spans="1:18" ht="22.5" customHeight="1">
      <c r="A29" s="86">
        <v>23</v>
      </c>
      <c r="B29" s="47" t="s">
        <v>86</v>
      </c>
      <c r="C29" s="224" t="s">
        <v>44</v>
      </c>
      <c r="D29" s="60">
        <v>171</v>
      </c>
      <c r="E29" s="61">
        <v>177</v>
      </c>
      <c r="F29" s="61">
        <v>156</v>
      </c>
      <c r="G29" s="61">
        <v>158</v>
      </c>
      <c r="H29" s="62">
        <v>167</v>
      </c>
      <c r="I29" s="62">
        <v>162</v>
      </c>
      <c r="J29" s="93">
        <v>208</v>
      </c>
      <c r="K29" s="50">
        <v>184</v>
      </c>
      <c r="L29" s="50">
        <v>161</v>
      </c>
      <c r="M29" s="50">
        <v>137</v>
      </c>
      <c r="N29" s="51">
        <v>131</v>
      </c>
      <c r="O29" s="95">
        <v>169</v>
      </c>
      <c r="P29" s="225"/>
      <c r="Q29" s="245">
        <f t="shared" si="0"/>
        <v>1981</v>
      </c>
      <c r="R29" s="212">
        <f t="shared" si="1"/>
        <v>165.08333333333334</v>
      </c>
    </row>
    <row r="30" spans="1:18" ht="22.5" customHeight="1">
      <c r="A30" s="86">
        <v>24</v>
      </c>
      <c r="B30" s="47" t="s">
        <v>19</v>
      </c>
      <c r="C30" s="224" t="s">
        <v>44</v>
      </c>
      <c r="D30" s="49">
        <v>157</v>
      </c>
      <c r="E30" s="50">
        <v>148</v>
      </c>
      <c r="F30" s="50">
        <v>230</v>
      </c>
      <c r="G30" s="50">
        <v>212</v>
      </c>
      <c r="H30" s="51">
        <v>158</v>
      </c>
      <c r="I30" s="51">
        <v>167</v>
      </c>
      <c r="J30" s="93">
        <v>129</v>
      </c>
      <c r="K30" s="50">
        <v>152</v>
      </c>
      <c r="L30" s="50">
        <v>192</v>
      </c>
      <c r="M30" s="50">
        <v>160</v>
      </c>
      <c r="N30" s="51">
        <v>130</v>
      </c>
      <c r="O30" s="95">
        <v>143</v>
      </c>
      <c r="P30" s="225"/>
      <c r="Q30" s="245">
        <f t="shared" si="0"/>
        <v>1978</v>
      </c>
      <c r="R30" s="212">
        <f t="shared" si="1"/>
        <v>164.83333333333334</v>
      </c>
    </row>
    <row r="31" spans="1:18" ht="22.5" customHeight="1">
      <c r="A31" s="57">
        <v>25</v>
      </c>
      <c r="B31" s="47" t="s">
        <v>27</v>
      </c>
      <c r="C31" s="224" t="s">
        <v>44</v>
      </c>
      <c r="D31" s="49">
        <v>189</v>
      </c>
      <c r="E31" s="50">
        <v>170</v>
      </c>
      <c r="F31" s="50">
        <v>161</v>
      </c>
      <c r="G31" s="50">
        <v>166</v>
      </c>
      <c r="H31" s="51">
        <v>188</v>
      </c>
      <c r="I31" s="51">
        <v>154</v>
      </c>
      <c r="J31" s="96">
        <v>168</v>
      </c>
      <c r="K31" s="55">
        <v>147</v>
      </c>
      <c r="L31" s="50">
        <v>140</v>
      </c>
      <c r="M31" s="50">
        <v>130</v>
      </c>
      <c r="N31" s="51">
        <v>168</v>
      </c>
      <c r="O31" s="95">
        <v>185</v>
      </c>
      <c r="P31" s="225"/>
      <c r="Q31" s="245">
        <f t="shared" si="0"/>
        <v>1966</v>
      </c>
      <c r="R31" s="212">
        <f t="shared" si="1"/>
        <v>163.83333333333334</v>
      </c>
    </row>
    <row r="32" spans="1:18" ht="22.5" customHeight="1">
      <c r="A32" s="80">
        <v>26</v>
      </c>
      <c r="B32" s="56" t="s">
        <v>40</v>
      </c>
      <c r="C32" s="224" t="s">
        <v>44</v>
      </c>
      <c r="D32" s="49">
        <v>202</v>
      </c>
      <c r="E32" s="50">
        <v>190</v>
      </c>
      <c r="F32" s="50">
        <v>155</v>
      </c>
      <c r="G32" s="50">
        <v>172</v>
      </c>
      <c r="H32" s="51">
        <v>156</v>
      </c>
      <c r="I32" s="51">
        <v>156</v>
      </c>
      <c r="J32" s="93">
        <v>133</v>
      </c>
      <c r="K32" s="50">
        <v>165</v>
      </c>
      <c r="L32" s="50">
        <v>144</v>
      </c>
      <c r="M32" s="50">
        <v>158</v>
      </c>
      <c r="N32" s="51">
        <v>171</v>
      </c>
      <c r="O32" s="95">
        <v>141</v>
      </c>
      <c r="P32" s="225"/>
      <c r="Q32" s="245">
        <f t="shared" si="0"/>
        <v>1943</v>
      </c>
      <c r="R32" s="212">
        <f t="shared" si="1"/>
        <v>161.91666666666666</v>
      </c>
    </row>
    <row r="33" spans="1:18" ht="22.5" customHeight="1">
      <c r="A33" s="57">
        <v>27</v>
      </c>
      <c r="B33" s="155" t="s">
        <v>31</v>
      </c>
      <c r="C33" s="224" t="s">
        <v>44</v>
      </c>
      <c r="D33" s="49">
        <v>154</v>
      </c>
      <c r="E33" s="50">
        <v>170</v>
      </c>
      <c r="F33" s="50">
        <v>191</v>
      </c>
      <c r="G33" s="50">
        <v>158</v>
      </c>
      <c r="H33" s="51">
        <v>168</v>
      </c>
      <c r="I33" s="51">
        <v>151</v>
      </c>
      <c r="J33" s="97">
        <v>169</v>
      </c>
      <c r="K33" s="61">
        <v>152</v>
      </c>
      <c r="L33" s="61">
        <v>176</v>
      </c>
      <c r="M33" s="61">
        <v>160</v>
      </c>
      <c r="N33" s="62">
        <v>134</v>
      </c>
      <c r="O33" s="98">
        <v>145</v>
      </c>
      <c r="P33" s="225"/>
      <c r="Q33" s="245">
        <f t="shared" si="0"/>
        <v>1928</v>
      </c>
      <c r="R33" s="212">
        <f t="shared" si="1"/>
        <v>160.66666666666666</v>
      </c>
    </row>
    <row r="34" spans="1:18" ht="22.5" customHeight="1">
      <c r="A34" s="57">
        <v>28</v>
      </c>
      <c r="B34" s="155" t="s">
        <v>55</v>
      </c>
      <c r="C34" s="224" t="s">
        <v>44</v>
      </c>
      <c r="D34" s="60">
        <v>144</v>
      </c>
      <c r="E34" s="61">
        <v>113</v>
      </c>
      <c r="F34" s="61">
        <v>159</v>
      </c>
      <c r="G34" s="61">
        <v>153</v>
      </c>
      <c r="H34" s="62">
        <v>172</v>
      </c>
      <c r="I34" s="62">
        <v>179</v>
      </c>
      <c r="J34" s="93">
        <v>178</v>
      </c>
      <c r="K34" s="50">
        <v>170</v>
      </c>
      <c r="L34" s="50">
        <v>180</v>
      </c>
      <c r="M34" s="50">
        <v>175</v>
      </c>
      <c r="N34" s="51">
        <v>139</v>
      </c>
      <c r="O34" s="95">
        <v>158</v>
      </c>
      <c r="P34" s="225"/>
      <c r="Q34" s="245">
        <f t="shared" si="0"/>
        <v>1920</v>
      </c>
      <c r="R34" s="212">
        <f t="shared" si="1"/>
        <v>160</v>
      </c>
    </row>
    <row r="35" spans="1:18" ht="22.5" customHeight="1">
      <c r="A35" s="57">
        <v>29</v>
      </c>
      <c r="B35" s="56" t="s">
        <v>54</v>
      </c>
      <c r="C35" s="224" t="s">
        <v>44</v>
      </c>
      <c r="D35" s="49">
        <v>136</v>
      </c>
      <c r="E35" s="50">
        <v>157</v>
      </c>
      <c r="F35" s="50">
        <v>121</v>
      </c>
      <c r="G35" s="50">
        <v>173</v>
      </c>
      <c r="H35" s="51">
        <v>193</v>
      </c>
      <c r="I35" s="51">
        <v>148</v>
      </c>
      <c r="J35" s="93">
        <v>159</v>
      </c>
      <c r="K35" s="50">
        <v>155</v>
      </c>
      <c r="L35" s="50">
        <v>167</v>
      </c>
      <c r="M35" s="50">
        <v>189</v>
      </c>
      <c r="N35" s="51">
        <v>170</v>
      </c>
      <c r="O35" s="95">
        <v>148</v>
      </c>
      <c r="P35" s="225"/>
      <c r="Q35" s="245">
        <f t="shared" si="0"/>
        <v>1916</v>
      </c>
      <c r="R35" s="212">
        <f t="shared" si="1"/>
        <v>159.66666666666666</v>
      </c>
    </row>
    <row r="36" spans="1:18" ht="22.5" customHeight="1">
      <c r="A36" s="57">
        <v>30</v>
      </c>
      <c r="B36" s="47" t="s">
        <v>75</v>
      </c>
      <c r="C36" s="224" t="s">
        <v>44</v>
      </c>
      <c r="D36" s="49">
        <v>131</v>
      </c>
      <c r="E36" s="50">
        <v>156</v>
      </c>
      <c r="F36" s="50">
        <v>145</v>
      </c>
      <c r="G36" s="50">
        <v>181</v>
      </c>
      <c r="H36" s="51">
        <v>159</v>
      </c>
      <c r="I36" s="51">
        <v>152</v>
      </c>
      <c r="J36" s="93">
        <v>201</v>
      </c>
      <c r="K36" s="50">
        <v>174</v>
      </c>
      <c r="L36" s="50">
        <v>137</v>
      </c>
      <c r="M36" s="50">
        <v>163</v>
      </c>
      <c r="N36" s="51">
        <v>135</v>
      </c>
      <c r="O36" s="95">
        <v>150</v>
      </c>
      <c r="P36" s="225"/>
      <c r="Q36" s="245">
        <f t="shared" si="0"/>
        <v>1884</v>
      </c>
      <c r="R36" s="212">
        <f t="shared" si="1"/>
        <v>157</v>
      </c>
    </row>
    <row r="37" spans="1:18" ht="22.5" customHeight="1">
      <c r="A37" s="57">
        <v>31</v>
      </c>
      <c r="B37" s="47" t="s">
        <v>76</v>
      </c>
      <c r="C37" s="224" t="s">
        <v>44</v>
      </c>
      <c r="D37" s="49">
        <v>148</v>
      </c>
      <c r="E37" s="50">
        <v>117</v>
      </c>
      <c r="F37" s="50">
        <v>153</v>
      </c>
      <c r="G37" s="50">
        <v>160</v>
      </c>
      <c r="H37" s="51">
        <v>155</v>
      </c>
      <c r="I37" s="51">
        <v>157</v>
      </c>
      <c r="J37" s="93">
        <v>161</v>
      </c>
      <c r="K37" s="50">
        <v>158</v>
      </c>
      <c r="L37" s="50">
        <v>124</v>
      </c>
      <c r="M37" s="50">
        <v>180</v>
      </c>
      <c r="N37" s="51">
        <v>136</v>
      </c>
      <c r="O37" s="95">
        <v>167</v>
      </c>
      <c r="P37" s="226"/>
      <c r="Q37" s="245">
        <f t="shared" si="0"/>
        <v>1816</v>
      </c>
      <c r="R37" s="212">
        <f t="shared" si="1"/>
        <v>151.33333333333334</v>
      </c>
    </row>
    <row r="38" spans="1:18" ht="22.5" customHeight="1">
      <c r="A38" s="57">
        <v>32</v>
      </c>
      <c r="B38" s="47" t="s">
        <v>9</v>
      </c>
      <c r="C38" s="224" t="s">
        <v>44</v>
      </c>
      <c r="D38" s="49">
        <v>170</v>
      </c>
      <c r="E38" s="50">
        <v>150</v>
      </c>
      <c r="F38" s="50">
        <v>156</v>
      </c>
      <c r="G38" s="50">
        <v>150</v>
      </c>
      <c r="H38" s="51">
        <v>180</v>
      </c>
      <c r="I38" s="51">
        <v>158</v>
      </c>
      <c r="J38" s="93">
        <v>145</v>
      </c>
      <c r="K38" s="50">
        <v>114</v>
      </c>
      <c r="L38" s="50">
        <v>133</v>
      </c>
      <c r="M38" s="50">
        <v>140</v>
      </c>
      <c r="N38" s="51">
        <v>179</v>
      </c>
      <c r="O38" s="95">
        <v>137</v>
      </c>
      <c r="P38" s="225"/>
      <c r="Q38" s="245">
        <f t="shared" si="0"/>
        <v>1812</v>
      </c>
      <c r="R38" s="212">
        <f t="shared" si="1"/>
        <v>151</v>
      </c>
    </row>
    <row r="39" spans="1:18" ht="22.5" customHeight="1">
      <c r="A39" s="57">
        <v>33</v>
      </c>
      <c r="B39" s="47" t="s">
        <v>60</v>
      </c>
      <c r="C39" s="224" t="s">
        <v>44</v>
      </c>
      <c r="D39" s="49">
        <v>153</v>
      </c>
      <c r="E39" s="50">
        <v>119</v>
      </c>
      <c r="F39" s="50">
        <v>154</v>
      </c>
      <c r="G39" s="50">
        <v>146</v>
      </c>
      <c r="H39" s="51">
        <v>127</v>
      </c>
      <c r="I39" s="51">
        <v>155</v>
      </c>
      <c r="J39" s="96">
        <v>174</v>
      </c>
      <c r="K39" s="55">
        <v>209</v>
      </c>
      <c r="L39" s="50">
        <v>123</v>
      </c>
      <c r="M39" s="50">
        <v>140</v>
      </c>
      <c r="N39" s="51">
        <v>155</v>
      </c>
      <c r="O39" s="95">
        <v>156</v>
      </c>
      <c r="P39" s="225"/>
      <c r="Q39" s="245">
        <f t="shared" si="0"/>
        <v>1811</v>
      </c>
      <c r="R39" s="212">
        <f t="shared" si="1"/>
        <v>150.91666666666666</v>
      </c>
    </row>
    <row r="40" spans="1:18" ht="22.5" customHeight="1">
      <c r="A40" s="57">
        <v>34</v>
      </c>
      <c r="B40" s="47" t="s">
        <v>20</v>
      </c>
      <c r="C40" s="224" t="s">
        <v>44</v>
      </c>
      <c r="D40" s="49">
        <v>159</v>
      </c>
      <c r="E40" s="50">
        <v>145</v>
      </c>
      <c r="F40" s="50">
        <v>163</v>
      </c>
      <c r="G40" s="50">
        <v>154</v>
      </c>
      <c r="H40" s="51">
        <v>168</v>
      </c>
      <c r="I40" s="51">
        <v>112</v>
      </c>
      <c r="J40" s="97">
        <v>128</v>
      </c>
      <c r="K40" s="61">
        <v>167</v>
      </c>
      <c r="L40" s="61">
        <v>147</v>
      </c>
      <c r="M40" s="61">
        <v>147</v>
      </c>
      <c r="N40" s="62">
        <v>171</v>
      </c>
      <c r="O40" s="98">
        <v>148</v>
      </c>
      <c r="P40" s="225"/>
      <c r="Q40" s="245">
        <f t="shared" si="0"/>
        <v>1809</v>
      </c>
      <c r="R40" s="212">
        <f t="shared" si="1"/>
        <v>150.75</v>
      </c>
    </row>
    <row r="41" spans="1:18" ht="22.5" customHeight="1">
      <c r="A41" s="57">
        <v>35</v>
      </c>
      <c r="B41" s="72" t="s">
        <v>34</v>
      </c>
      <c r="C41" s="224" t="s">
        <v>44</v>
      </c>
      <c r="D41" s="77">
        <v>177</v>
      </c>
      <c r="E41" s="78">
        <v>160</v>
      </c>
      <c r="F41" s="78">
        <v>151</v>
      </c>
      <c r="G41" s="78">
        <v>161</v>
      </c>
      <c r="H41" s="79">
        <v>134</v>
      </c>
      <c r="I41" s="79">
        <v>139</v>
      </c>
      <c r="J41" s="96">
        <v>148</v>
      </c>
      <c r="K41" s="55">
        <v>144</v>
      </c>
      <c r="L41" s="50">
        <v>121</v>
      </c>
      <c r="M41" s="50">
        <v>151</v>
      </c>
      <c r="N41" s="51">
        <v>166</v>
      </c>
      <c r="O41" s="95">
        <v>155</v>
      </c>
      <c r="P41" s="227"/>
      <c r="Q41" s="245">
        <f t="shared" si="0"/>
        <v>1807</v>
      </c>
      <c r="R41" s="212">
        <f t="shared" si="1"/>
        <v>150.58333333333334</v>
      </c>
    </row>
    <row r="42" spans="1:18" ht="22.5" customHeight="1">
      <c r="A42" s="57">
        <v>36</v>
      </c>
      <c r="B42" s="72" t="s">
        <v>6</v>
      </c>
      <c r="C42" s="224" t="s">
        <v>44</v>
      </c>
      <c r="D42" s="77">
        <v>110</v>
      </c>
      <c r="E42" s="78">
        <v>115</v>
      </c>
      <c r="F42" s="78">
        <v>118</v>
      </c>
      <c r="G42" s="78">
        <v>134</v>
      </c>
      <c r="H42" s="79">
        <v>165</v>
      </c>
      <c r="I42" s="79">
        <v>172</v>
      </c>
      <c r="J42" s="97">
        <v>144</v>
      </c>
      <c r="K42" s="61">
        <v>169</v>
      </c>
      <c r="L42" s="61">
        <v>150</v>
      </c>
      <c r="M42" s="61">
        <v>148</v>
      </c>
      <c r="N42" s="62">
        <v>155</v>
      </c>
      <c r="O42" s="98">
        <v>200</v>
      </c>
      <c r="P42" s="227"/>
      <c r="Q42" s="245">
        <f t="shared" si="0"/>
        <v>1780</v>
      </c>
      <c r="R42" s="212">
        <f t="shared" si="1"/>
        <v>148.33333333333334</v>
      </c>
    </row>
    <row r="43" spans="1:18" ht="22.5" customHeight="1">
      <c r="A43" s="57">
        <v>37</v>
      </c>
      <c r="B43" s="47" t="s">
        <v>72</v>
      </c>
      <c r="C43" s="224" t="s">
        <v>44</v>
      </c>
      <c r="D43" s="77">
        <v>130</v>
      </c>
      <c r="E43" s="78">
        <v>166</v>
      </c>
      <c r="F43" s="78">
        <v>129</v>
      </c>
      <c r="G43" s="78">
        <v>160</v>
      </c>
      <c r="H43" s="79">
        <v>168</v>
      </c>
      <c r="I43" s="79">
        <v>151</v>
      </c>
      <c r="J43" s="97">
        <v>134</v>
      </c>
      <c r="K43" s="61">
        <v>137</v>
      </c>
      <c r="L43" s="61">
        <v>131</v>
      </c>
      <c r="M43" s="61">
        <v>150</v>
      </c>
      <c r="N43" s="62">
        <v>173</v>
      </c>
      <c r="O43" s="98">
        <v>138</v>
      </c>
      <c r="P43" s="227"/>
      <c r="Q43" s="245">
        <f t="shared" si="0"/>
        <v>1767</v>
      </c>
      <c r="R43" s="212">
        <f t="shared" si="1"/>
        <v>147.25</v>
      </c>
    </row>
    <row r="44" spans="1:18" ht="22.5" customHeight="1">
      <c r="A44" s="57">
        <v>38</v>
      </c>
      <c r="B44" s="47" t="s">
        <v>32</v>
      </c>
      <c r="C44" s="224" t="s">
        <v>44</v>
      </c>
      <c r="D44" s="77">
        <v>176</v>
      </c>
      <c r="E44" s="78">
        <v>163</v>
      </c>
      <c r="F44" s="78">
        <v>110</v>
      </c>
      <c r="G44" s="78">
        <v>167</v>
      </c>
      <c r="H44" s="79">
        <v>138</v>
      </c>
      <c r="I44" s="79">
        <v>124</v>
      </c>
      <c r="J44" s="93">
        <v>131</v>
      </c>
      <c r="K44" s="50">
        <v>149</v>
      </c>
      <c r="L44" s="50">
        <v>149</v>
      </c>
      <c r="M44" s="50">
        <v>178</v>
      </c>
      <c r="N44" s="51">
        <v>172</v>
      </c>
      <c r="O44" s="95">
        <v>106</v>
      </c>
      <c r="P44" s="227"/>
      <c r="Q44" s="245">
        <f t="shared" si="0"/>
        <v>1763</v>
      </c>
      <c r="R44" s="212">
        <f t="shared" si="1"/>
        <v>146.91666666666666</v>
      </c>
    </row>
    <row r="45" spans="1:18" ht="22.5" customHeight="1">
      <c r="A45" s="247">
        <v>39</v>
      </c>
      <c r="B45" s="184" t="s">
        <v>21</v>
      </c>
      <c r="C45" s="248" t="s">
        <v>44</v>
      </c>
      <c r="D45" s="77">
        <v>149</v>
      </c>
      <c r="E45" s="78">
        <v>136</v>
      </c>
      <c r="F45" s="78">
        <v>134</v>
      </c>
      <c r="G45" s="78">
        <v>176</v>
      </c>
      <c r="H45" s="79">
        <v>148</v>
      </c>
      <c r="I45" s="79">
        <v>160</v>
      </c>
      <c r="J45" s="93">
        <v>139</v>
      </c>
      <c r="K45" s="50">
        <v>163</v>
      </c>
      <c r="L45" s="50">
        <v>112</v>
      </c>
      <c r="M45" s="50">
        <v>148</v>
      </c>
      <c r="N45" s="51">
        <v>158</v>
      </c>
      <c r="O45" s="95">
        <v>109</v>
      </c>
      <c r="P45" s="227"/>
      <c r="Q45" s="245">
        <f t="shared" si="0"/>
        <v>1732</v>
      </c>
      <c r="R45" s="212">
        <f>Q45/12</f>
        <v>144.33333333333334</v>
      </c>
    </row>
    <row r="46" spans="1:18" ht="22.5" customHeight="1" thickBot="1">
      <c r="A46" s="247">
        <v>40</v>
      </c>
      <c r="B46" s="72" t="s">
        <v>23</v>
      </c>
      <c r="C46" s="248" t="s">
        <v>44</v>
      </c>
      <c r="D46" s="77">
        <v>133</v>
      </c>
      <c r="E46" s="78">
        <v>160</v>
      </c>
      <c r="F46" s="78">
        <v>125</v>
      </c>
      <c r="G46" s="78">
        <v>164</v>
      </c>
      <c r="H46" s="79">
        <v>131</v>
      </c>
      <c r="I46" s="79">
        <v>174</v>
      </c>
      <c r="J46" s="282"/>
      <c r="K46" s="283"/>
      <c r="L46" s="73"/>
      <c r="M46" s="73"/>
      <c r="N46" s="74"/>
      <c r="O46" s="174"/>
      <c r="P46" s="227"/>
      <c r="Q46" s="245">
        <f t="shared" si="0"/>
        <v>887</v>
      </c>
      <c r="R46" s="249">
        <f t="shared" si="1"/>
        <v>73.91666666666667</v>
      </c>
    </row>
    <row r="47" spans="1:18" ht="22.5" customHeight="1" thickBot="1">
      <c r="A47" s="331" t="s">
        <v>46</v>
      </c>
      <c r="B47" s="332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3"/>
    </row>
    <row r="48" spans="1:18" ht="22.5" customHeight="1">
      <c r="A48" s="284">
        <v>1</v>
      </c>
      <c r="B48" s="256" t="s">
        <v>25</v>
      </c>
      <c r="C48" s="244" t="s">
        <v>45</v>
      </c>
      <c r="D48" s="257">
        <v>208</v>
      </c>
      <c r="E48" s="258">
        <v>152</v>
      </c>
      <c r="F48" s="258">
        <v>162</v>
      </c>
      <c r="G48" s="258">
        <v>169</v>
      </c>
      <c r="H48" s="259">
        <v>152</v>
      </c>
      <c r="I48" s="259">
        <v>175</v>
      </c>
      <c r="J48" s="281">
        <v>188</v>
      </c>
      <c r="K48" s="84">
        <v>169</v>
      </c>
      <c r="L48" s="84">
        <v>180</v>
      </c>
      <c r="M48" s="85">
        <v>162</v>
      </c>
      <c r="N48" s="85">
        <v>207</v>
      </c>
      <c r="O48" s="94">
        <v>159</v>
      </c>
      <c r="P48" s="234"/>
      <c r="Q48" s="245">
        <f aca="true" t="shared" si="2" ref="Q48:Q54">SUM(D48:O48)</f>
        <v>2083</v>
      </c>
      <c r="R48" s="246">
        <f t="shared" si="1"/>
        <v>173.58333333333334</v>
      </c>
    </row>
    <row r="49" spans="1:18" ht="22.5" customHeight="1">
      <c r="A49" s="285">
        <v>2</v>
      </c>
      <c r="B49" s="72" t="s">
        <v>37</v>
      </c>
      <c r="C49" s="86" t="s">
        <v>45</v>
      </c>
      <c r="D49" s="77">
        <v>174</v>
      </c>
      <c r="E49" s="78">
        <v>161</v>
      </c>
      <c r="F49" s="78">
        <v>140</v>
      </c>
      <c r="G49" s="78">
        <v>146</v>
      </c>
      <c r="H49" s="79">
        <v>185</v>
      </c>
      <c r="I49" s="79">
        <v>135</v>
      </c>
      <c r="J49" s="93">
        <v>164</v>
      </c>
      <c r="K49" s="50">
        <v>153</v>
      </c>
      <c r="L49" s="50">
        <v>133</v>
      </c>
      <c r="M49" s="51">
        <v>112</v>
      </c>
      <c r="N49" s="51">
        <v>176</v>
      </c>
      <c r="O49" s="95">
        <v>199</v>
      </c>
      <c r="P49" s="227"/>
      <c r="Q49" s="245">
        <f t="shared" si="2"/>
        <v>1878</v>
      </c>
      <c r="R49" s="212">
        <f t="shared" si="1"/>
        <v>156.5</v>
      </c>
    </row>
    <row r="50" spans="1:18" ht="22.5" customHeight="1">
      <c r="A50" s="285">
        <v>3</v>
      </c>
      <c r="B50" s="72" t="s">
        <v>74</v>
      </c>
      <c r="C50" s="224" t="s">
        <v>45</v>
      </c>
      <c r="D50" s="77">
        <v>151</v>
      </c>
      <c r="E50" s="78">
        <v>170</v>
      </c>
      <c r="F50" s="78">
        <v>174</v>
      </c>
      <c r="G50" s="78">
        <v>132</v>
      </c>
      <c r="H50" s="79">
        <v>127</v>
      </c>
      <c r="I50" s="79">
        <v>158</v>
      </c>
      <c r="J50" s="93">
        <v>155</v>
      </c>
      <c r="K50" s="50">
        <v>163</v>
      </c>
      <c r="L50" s="50">
        <v>141</v>
      </c>
      <c r="M50" s="51">
        <v>152</v>
      </c>
      <c r="N50" s="51">
        <v>200</v>
      </c>
      <c r="O50" s="95">
        <v>147</v>
      </c>
      <c r="P50" s="227"/>
      <c r="Q50" s="245">
        <f t="shared" si="2"/>
        <v>1870</v>
      </c>
      <c r="R50" s="212">
        <f t="shared" si="1"/>
        <v>155.83333333333334</v>
      </c>
    </row>
    <row r="51" spans="1:18" ht="22.5" customHeight="1">
      <c r="A51" s="57">
        <v>4</v>
      </c>
      <c r="B51" s="72" t="s">
        <v>71</v>
      </c>
      <c r="C51" s="224" t="s">
        <v>45</v>
      </c>
      <c r="D51" s="77">
        <v>149</v>
      </c>
      <c r="E51" s="78">
        <v>131</v>
      </c>
      <c r="F51" s="78">
        <v>129</v>
      </c>
      <c r="G51" s="78">
        <v>165</v>
      </c>
      <c r="H51" s="79">
        <v>132</v>
      </c>
      <c r="I51" s="79">
        <v>154</v>
      </c>
      <c r="J51" s="93">
        <v>136</v>
      </c>
      <c r="K51" s="50">
        <v>141</v>
      </c>
      <c r="L51" s="50">
        <v>195</v>
      </c>
      <c r="M51" s="50">
        <v>139</v>
      </c>
      <c r="N51" s="51">
        <v>127</v>
      </c>
      <c r="O51" s="95">
        <v>192</v>
      </c>
      <c r="P51" s="227"/>
      <c r="Q51" s="245">
        <f t="shared" si="2"/>
        <v>1790</v>
      </c>
      <c r="R51" s="212">
        <f t="shared" si="1"/>
        <v>149.16666666666666</v>
      </c>
    </row>
    <row r="52" spans="1:18" ht="22.5" customHeight="1">
      <c r="A52" s="57">
        <v>5</v>
      </c>
      <c r="B52" s="170" t="s">
        <v>53</v>
      </c>
      <c r="C52" s="224" t="s">
        <v>45</v>
      </c>
      <c r="D52" s="60">
        <v>97</v>
      </c>
      <c r="E52" s="61">
        <v>114</v>
      </c>
      <c r="F52" s="61">
        <v>146</v>
      </c>
      <c r="G52" s="61">
        <v>169</v>
      </c>
      <c r="H52" s="62">
        <v>92</v>
      </c>
      <c r="I52" s="62">
        <v>146</v>
      </c>
      <c r="J52" s="96">
        <v>152</v>
      </c>
      <c r="K52" s="55">
        <v>148</v>
      </c>
      <c r="L52" s="50">
        <v>163</v>
      </c>
      <c r="M52" s="50">
        <v>132</v>
      </c>
      <c r="N52" s="51">
        <v>128</v>
      </c>
      <c r="O52" s="95">
        <v>123</v>
      </c>
      <c r="P52" s="228"/>
      <c r="Q52" s="245">
        <f t="shared" si="2"/>
        <v>1610</v>
      </c>
      <c r="R52" s="212">
        <f t="shared" si="1"/>
        <v>134.16666666666666</v>
      </c>
    </row>
    <row r="53" spans="1:18" ht="22.5" customHeight="1">
      <c r="A53" s="57">
        <v>6</v>
      </c>
      <c r="B53" s="170" t="s">
        <v>61</v>
      </c>
      <c r="C53" s="224" t="s">
        <v>45</v>
      </c>
      <c r="D53" s="60">
        <v>130</v>
      </c>
      <c r="E53" s="61">
        <v>123</v>
      </c>
      <c r="F53" s="61">
        <v>194</v>
      </c>
      <c r="G53" s="61">
        <v>188</v>
      </c>
      <c r="H53" s="62">
        <v>180</v>
      </c>
      <c r="I53" s="62">
        <v>160</v>
      </c>
      <c r="J53" s="93" t="s">
        <v>88</v>
      </c>
      <c r="K53" s="50" t="s">
        <v>88</v>
      </c>
      <c r="L53" s="50" t="s">
        <v>88</v>
      </c>
      <c r="M53" s="50" t="s">
        <v>88</v>
      </c>
      <c r="N53" s="50" t="s">
        <v>88</v>
      </c>
      <c r="O53" s="95" t="s">
        <v>88</v>
      </c>
      <c r="P53" s="227"/>
      <c r="Q53" s="245">
        <f t="shared" si="2"/>
        <v>975</v>
      </c>
      <c r="R53" s="212">
        <f t="shared" si="1"/>
        <v>81.25</v>
      </c>
    </row>
    <row r="54" spans="1:18" ht="22.5" customHeight="1" thickBot="1">
      <c r="A54" s="247">
        <v>7</v>
      </c>
      <c r="B54" s="229" t="s">
        <v>67</v>
      </c>
      <c r="C54" s="248" t="s">
        <v>45</v>
      </c>
      <c r="D54" s="88">
        <v>94</v>
      </c>
      <c r="E54" s="89">
        <v>150</v>
      </c>
      <c r="F54" s="78">
        <v>130</v>
      </c>
      <c r="G54" s="78">
        <v>139</v>
      </c>
      <c r="H54" s="79">
        <v>108</v>
      </c>
      <c r="I54" s="79">
        <v>136</v>
      </c>
      <c r="J54" s="173" t="s">
        <v>88</v>
      </c>
      <c r="K54" s="73" t="s">
        <v>88</v>
      </c>
      <c r="L54" s="73" t="s">
        <v>88</v>
      </c>
      <c r="M54" s="73" t="s">
        <v>88</v>
      </c>
      <c r="N54" s="73" t="s">
        <v>88</v>
      </c>
      <c r="O54" s="174" t="s">
        <v>88</v>
      </c>
      <c r="P54" s="228"/>
      <c r="Q54" s="245">
        <f t="shared" si="2"/>
        <v>757</v>
      </c>
      <c r="R54" s="249">
        <f t="shared" si="1"/>
        <v>63.083333333333336</v>
      </c>
    </row>
    <row r="55" spans="1:18" ht="22.5" customHeight="1" thickBot="1">
      <c r="A55" s="334" t="s">
        <v>51</v>
      </c>
      <c r="B55" s="335"/>
      <c r="C55" s="335"/>
      <c r="D55" s="336"/>
      <c r="E55" s="336"/>
      <c r="F55" s="336"/>
      <c r="G55" s="336"/>
      <c r="H55" s="336"/>
      <c r="I55" s="336"/>
      <c r="J55" s="336"/>
      <c r="K55" s="336"/>
      <c r="L55" s="336"/>
      <c r="M55" s="336"/>
      <c r="N55" s="336"/>
      <c r="O55" s="336"/>
      <c r="P55" s="335"/>
      <c r="Q55" s="335"/>
      <c r="R55" s="337"/>
    </row>
    <row r="56" spans="1:18" ht="22.5" customHeight="1">
      <c r="A56" s="41">
        <v>1</v>
      </c>
      <c r="B56" s="286" t="s">
        <v>70</v>
      </c>
      <c r="C56" s="252" t="s">
        <v>87</v>
      </c>
      <c r="D56" s="281">
        <v>179</v>
      </c>
      <c r="E56" s="84">
        <v>189</v>
      </c>
      <c r="F56" s="84">
        <v>191</v>
      </c>
      <c r="G56" s="84">
        <v>183</v>
      </c>
      <c r="H56" s="84">
        <v>195</v>
      </c>
      <c r="I56" s="94">
        <v>185</v>
      </c>
      <c r="J56" s="83">
        <v>191</v>
      </c>
      <c r="K56" s="84">
        <v>190</v>
      </c>
      <c r="L56" s="84">
        <v>178</v>
      </c>
      <c r="M56" s="84">
        <v>182</v>
      </c>
      <c r="N56" s="84">
        <v>165</v>
      </c>
      <c r="O56" s="94">
        <v>236</v>
      </c>
      <c r="P56" s="250">
        <v>4</v>
      </c>
      <c r="Q56" s="260">
        <f aca="true" t="shared" si="3" ref="Q56:Q70">SUM(D56:O56)+P56*12</f>
        <v>2312</v>
      </c>
      <c r="R56" s="246">
        <f aca="true" t="shared" si="4" ref="R56:R67">Q56/12</f>
        <v>192.66666666666666</v>
      </c>
    </row>
    <row r="57" spans="1:18" ht="22.5" customHeight="1">
      <c r="A57" s="52">
        <v>2</v>
      </c>
      <c r="B57" s="47" t="s">
        <v>39</v>
      </c>
      <c r="C57" s="252" t="s">
        <v>87</v>
      </c>
      <c r="D57" s="93">
        <v>204</v>
      </c>
      <c r="E57" s="50">
        <v>168</v>
      </c>
      <c r="F57" s="50">
        <v>176</v>
      </c>
      <c r="G57" s="50">
        <v>175</v>
      </c>
      <c r="H57" s="50">
        <v>154</v>
      </c>
      <c r="I57" s="95">
        <v>151</v>
      </c>
      <c r="J57" s="49">
        <v>170</v>
      </c>
      <c r="K57" s="50">
        <v>202</v>
      </c>
      <c r="L57" s="50">
        <v>171</v>
      </c>
      <c r="M57" s="50">
        <v>171</v>
      </c>
      <c r="N57" s="50">
        <v>191</v>
      </c>
      <c r="O57" s="95">
        <v>173</v>
      </c>
      <c r="P57" s="227">
        <v>10</v>
      </c>
      <c r="Q57" s="261">
        <f t="shared" si="3"/>
        <v>2226</v>
      </c>
      <c r="R57" s="212">
        <f t="shared" si="4"/>
        <v>185.5</v>
      </c>
    </row>
    <row r="58" spans="1:18" ht="22.5" customHeight="1">
      <c r="A58" s="52">
        <v>3</v>
      </c>
      <c r="B58" s="47" t="s">
        <v>52</v>
      </c>
      <c r="C58" s="254" t="s">
        <v>87</v>
      </c>
      <c r="D58" s="96">
        <v>181</v>
      </c>
      <c r="E58" s="55">
        <v>176</v>
      </c>
      <c r="F58" s="50">
        <v>188</v>
      </c>
      <c r="G58" s="50">
        <v>150</v>
      </c>
      <c r="H58" s="50">
        <v>154</v>
      </c>
      <c r="I58" s="95">
        <v>138</v>
      </c>
      <c r="J58" s="93">
        <v>168</v>
      </c>
      <c r="K58" s="50">
        <v>175</v>
      </c>
      <c r="L58" s="50">
        <v>210</v>
      </c>
      <c r="M58" s="50">
        <v>173</v>
      </c>
      <c r="N58" s="51">
        <v>170</v>
      </c>
      <c r="O58" s="95">
        <v>168</v>
      </c>
      <c r="P58" s="227">
        <v>8</v>
      </c>
      <c r="Q58" s="261">
        <f t="shared" si="3"/>
        <v>2147</v>
      </c>
      <c r="R58" s="212">
        <f aca="true" t="shared" si="5" ref="R58:R63">Q58/12</f>
        <v>178.91666666666666</v>
      </c>
    </row>
    <row r="59" spans="1:18" ht="22.5" customHeight="1">
      <c r="A59" s="251">
        <v>4</v>
      </c>
      <c r="B59" s="56" t="s">
        <v>85</v>
      </c>
      <c r="C59" s="252" t="s">
        <v>87</v>
      </c>
      <c r="D59" s="97">
        <v>168</v>
      </c>
      <c r="E59" s="61">
        <v>150</v>
      </c>
      <c r="F59" s="61">
        <v>164</v>
      </c>
      <c r="G59" s="61">
        <v>212</v>
      </c>
      <c r="H59" s="61">
        <v>171</v>
      </c>
      <c r="I59" s="98">
        <v>189</v>
      </c>
      <c r="J59" s="93">
        <v>172</v>
      </c>
      <c r="K59" s="50">
        <v>196</v>
      </c>
      <c r="L59" s="50">
        <v>163</v>
      </c>
      <c r="M59" s="50">
        <v>169</v>
      </c>
      <c r="N59" s="51">
        <v>172</v>
      </c>
      <c r="O59" s="95">
        <v>167</v>
      </c>
      <c r="P59" s="227">
        <v>4</v>
      </c>
      <c r="Q59" s="261">
        <f t="shared" si="3"/>
        <v>2141</v>
      </c>
      <c r="R59" s="212">
        <f t="shared" si="5"/>
        <v>178.41666666666666</v>
      </c>
    </row>
    <row r="60" spans="1:18" ht="22.5" customHeight="1">
      <c r="A60" s="251">
        <v>5</v>
      </c>
      <c r="B60" s="47" t="s">
        <v>10</v>
      </c>
      <c r="C60" s="254" t="s">
        <v>87</v>
      </c>
      <c r="D60" s="93">
        <v>144</v>
      </c>
      <c r="E60" s="50">
        <v>176</v>
      </c>
      <c r="F60" s="50">
        <v>160</v>
      </c>
      <c r="G60" s="50">
        <v>165</v>
      </c>
      <c r="H60" s="50">
        <v>194</v>
      </c>
      <c r="I60" s="95">
        <v>169</v>
      </c>
      <c r="J60" s="93">
        <v>148</v>
      </c>
      <c r="K60" s="50">
        <v>161</v>
      </c>
      <c r="L60" s="50">
        <v>133</v>
      </c>
      <c r="M60" s="51">
        <v>191</v>
      </c>
      <c r="N60" s="51">
        <v>224</v>
      </c>
      <c r="O60" s="95">
        <v>185</v>
      </c>
      <c r="P60" s="227">
        <v>4</v>
      </c>
      <c r="Q60" s="261">
        <f t="shared" si="3"/>
        <v>2098</v>
      </c>
      <c r="R60" s="212">
        <f t="shared" si="5"/>
        <v>174.83333333333334</v>
      </c>
    </row>
    <row r="61" spans="1:18" ht="22.5" customHeight="1">
      <c r="A61" s="251">
        <v>6</v>
      </c>
      <c r="B61" s="155" t="s">
        <v>7</v>
      </c>
      <c r="C61" s="252" t="s">
        <v>87</v>
      </c>
      <c r="D61" s="97">
        <v>196</v>
      </c>
      <c r="E61" s="61">
        <v>165</v>
      </c>
      <c r="F61" s="61">
        <v>183</v>
      </c>
      <c r="G61" s="61">
        <v>200</v>
      </c>
      <c r="H61" s="61">
        <v>167</v>
      </c>
      <c r="I61" s="98">
        <v>160</v>
      </c>
      <c r="J61" s="93">
        <v>125</v>
      </c>
      <c r="K61" s="50">
        <v>211</v>
      </c>
      <c r="L61" s="50">
        <v>150</v>
      </c>
      <c r="M61" s="50">
        <v>136</v>
      </c>
      <c r="N61" s="51">
        <v>155</v>
      </c>
      <c r="O61" s="95">
        <v>147</v>
      </c>
      <c r="P61" s="227">
        <v>6</v>
      </c>
      <c r="Q61" s="261">
        <f t="shared" si="3"/>
        <v>2067</v>
      </c>
      <c r="R61" s="212">
        <f t="shared" si="5"/>
        <v>172.25</v>
      </c>
    </row>
    <row r="62" spans="1:18" ht="22.5" customHeight="1">
      <c r="A62" s="251">
        <v>7</v>
      </c>
      <c r="B62" s="56" t="s">
        <v>40</v>
      </c>
      <c r="C62" s="254" t="s">
        <v>87</v>
      </c>
      <c r="D62" s="93">
        <v>202</v>
      </c>
      <c r="E62" s="50">
        <v>190</v>
      </c>
      <c r="F62" s="50">
        <v>155</v>
      </c>
      <c r="G62" s="50">
        <v>172</v>
      </c>
      <c r="H62" s="50">
        <v>156</v>
      </c>
      <c r="I62" s="95">
        <v>156</v>
      </c>
      <c r="J62" s="93">
        <v>133</v>
      </c>
      <c r="K62" s="50">
        <v>165</v>
      </c>
      <c r="L62" s="50">
        <v>144</v>
      </c>
      <c r="M62" s="50">
        <v>158</v>
      </c>
      <c r="N62" s="51">
        <v>171</v>
      </c>
      <c r="O62" s="95">
        <v>141</v>
      </c>
      <c r="P62" s="227">
        <v>6</v>
      </c>
      <c r="Q62" s="261">
        <f t="shared" si="3"/>
        <v>2015</v>
      </c>
      <c r="R62" s="212">
        <f t="shared" si="5"/>
        <v>167.91666666666666</v>
      </c>
    </row>
    <row r="63" spans="1:18" ht="22.5" customHeight="1">
      <c r="A63" s="251">
        <v>8</v>
      </c>
      <c r="B63" s="56" t="s">
        <v>54</v>
      </c>
      <c r="C63" s="252" t="s">
        <v>87</v>
      </c>
      <c r="D63" s="93">
        <v>136</v>
      </c>
      <c r="E63" s="50">
        <v>157</v>
      </c>
      <c r="F63" s="50">
        <v>121</v>
      </c>
      <c r="G63" s="50">
        <v>173</v>
      </c>
      <c r="H63" s="50">
        <v>193</v>
      </c>
      <c r="I63" s="95">
        <v>148</v>
      </c>
      <c r="J63" s="93">
        <v>159</v>
      </c>
      <c r="K63" s="50">
        <v>155</v>
      </c>
      <c r="L63" s="50">
        <v>167</v>
      </c>
      <c r="M63" s="50">
        <v>189</v>
      </c>
      <c r="N63" s="51">
        <v>170</v>
      </c>
      <c r="O63" s="95">
        <v>148</v>
      </c>
      <c r="P63" s="227">
        <v>8</v>
      </c>
      <c r="Q63" s="261">
        <f t="shared" si="3"/>
        <v>2012</v>
      </c>
      <c r="R63" s="212">
        <f t="shared" si="5"/>
        <v>167.66666666666666</v>
      </c>
    </row>
    <row r="64" spans="1:18" ht="22.5" customHeight="1">
      <c r="A64" s="251">
        <v>9</v>
      </c>
      <c r="B64" s="155" t="s">
        <v>31</v>
      </c>
      <c r="C64" s="254" t="s">
        <v>87</v>
      </c>
      <c r="D64" s="93">
        <v>154</v>
      </c>
      <c r="E64" s="50">
        <v>170</v>
      </c>
      <c r="F64" s="50">
        <v>191</v>
      </c>
      <c r="G64" s="50">
        <v>158</v>
      </c>
      <c r="H64" s="50">
        <v>168</v>
      </c>
      <c r="I64" s="95">
        <v>151</v>
      </c>
      <c r="J64" s="97">
        <v>169</v>
      </c>
      <c r="K64" s="61">
        <v>152</v>
      </c>
      <c r="L64" s="61">
        <v>176</v>
      </c>
      <c r="M64" s="62">
        <v>160</v>
      </c>
      <c r="N64" s="62">
        <v>134</v>
      </c>
      <c r="O64" s="98">
        <v>145</v>
      </c>
      <c r="P64" s="227">
        <v>6</v>
      </c>
      <c r="Q64" s="261">
        <f t="shared" si="3"/>
        <v>2000</v>
      </c>
      <c r="R64" s="212">
        <f t="shared" si="4"/>
        <v>166.66666666666666</v>
      </c>
    </row>
    <row r="65" spans="1:18" ht="22.5" customHeight="1">
      <c r="A65" s="251">
        <v>10</v>
      </c>
      <c r="B65" s="47" t="s">
        <v>9</v>
      </c>
      <c r="C65" s="252" t="s">
        <v>87</v>
      </c>
      <c r="D65" s="93">
        <v>170</v>
      </c>
      <c r="E65" s="50">
        <v>150</v>
      </c>
      <c r="F65" s="50">
        <v>156</v>
      </c>
      <c r="G65" s="50">
        <v>150</v>
      </c>
      <c r="H65" s="50">
        <v>180</v>
      </c>
      <c r="I65" s="95">
        <v>158</v>
      </c>
      <c r="J65" s="93">
        <v>145</v>
      </c>
      <c r="K65" s="50">
        <v>114</v>
      </c>
      <c r="L65" s="50">
        <v>133</v>
      </c>
      <c r="M65" s="50">
        <v>140</v>
      </c>
      <c r="N65" s="51">
        <v>179</v>
      </c>
      <c r="O65" s="95">
        <v>137</v>
      </c>
      <c r="P65" s="227">
        <v>10</v>
      </c>
      <c r="Q65" s="261">
        <f t="shared" si="3"/>
        <v>1932</v>
      </c>
      <c r="R65" s="212">
        <f t="shared" si="4"/>
        <v>161</v>
      </c>
    </row>
    <row r="66" spans="1:18" ht="22.5" customHeight="1">
      <c r="A66" s="251">
        <v>11</v>
      </c>
      <c r="B66" s="47" t="s">
        <v>76</v>
      </c>
      <c r="C66" s="254" t="s">
        <v>87</v>
      </c>
      <c r="D66" s="93">
        <v>148</v>
      </c>
      <c r="E66" s="50">
        <v>117</v>
      </c>
      <c r="F66" s="50">
        <v>153</v>
      </c>
      <c r="G66" s="50">
        <v>160</v>
      </c>
      <c r="H66" s="50">
        <v>155</v>
      </c>
      <c r="I66" s="95">
        <v>157</v>
      </c>
      <c r="J66" s="93">
        <v>161</v>
      </c>
      <c r="K66" s="50">
        <v>158</v>
      </c>
      <c r="L66" s="50">
        <v>124</v>
      </c>
      <c r="M66" s="50">
        <v>180</v>
      </c>
      <c r="N66" s="51">
        <v>136</v>
      </c>
      <c r="O66" s="95">
        <v>167</v>
      </c>
      <c r="P66" s="227">
        <v>4</v>
      </c>
      <c r="Q66" s="261">
        <f t="shared" si="3"/>
        <v>1864</v>
      </c>
      <c r="R66" s="212">
        <f t="shared" si="4"/>
        <v>155.33333333333334</v>
      </c>
    </row>
    <row r="67" spans="1:18" ht="22.5" customHeight="1">
      <c r="A67" s="251">
        <v>12</v>
      </c>
      <c r="B67" s="47" t="s">
        <v>20</v>
      </c>
      <c r="C67" s="252" t="s">
        <v>87</v>
      </c>
      <c r="D67" s="93">
        <v>159</v>
      </c>
      <c r="E67" s="50">
        <v>145</v>
      </c>
      <c r="F67" s="50">
        <v>163</v>
      </c>
      <c r="G67" s="50">
        <v>154</v>
      </c>
      <c r="H67" s="50">
        <v>168</v>
      </c>
      <c r="I67" s="95">
        <v>112</v>
      </c>
      <c r="J67" s="97">
        <v>128</v>
      </c>
      <c r="K67" s="61">
        <v>167</v>
      </c>
      <c r="L67" s="61">
        <v>147</v>
      </c>
      <c r="M67" s="61">
        <v>147</v>
      </c>
      <c r="N67" s="62">
        <v>171</v>
      </c>
      <c r="O67" s="98">
        <v>148</v>
      </c>
      <c r="P67" s="227">
        <v>4</v>
      </c>
      <c r="Q67" s="261">
        <f t="shared" si="3"/>
        <v>1857</v>
      </c>
      <c r="R67" s="212">
        <f t="shared" si="4"/>
        <v>154.75</v>
      </c>
    </row>
    <row r="68" spans="1:18" ht="22.5" customHeight="1">
      <c r="A68" s="251">
        <v>13</v>
      </c>
      <c r="B68" s="47" t="s">
        <v>6</v>
      </c>
      <c r="C68" s="254" t="s">
        <v>87</v>
      </c>
      <c r="D68" s="93">
        <v>110</v>
      </c>
      <c r="E68" s="50">
        <v>115</v>
      </c>
      <c r="F68" s="50">
        <v>118</v>
      </c>
      <c r="G68" s="50">
        <v>134</v>
      </c>
      <c r="H68" s="50">
        <v>165</v>
      </c>
      <c r="I68" s="95">
        <v>172</v>
      </c>
      <c r="J68" s="97">
        <v>144</v>
      </c>
      <c r="K68" s="61">
        <v>169</v>
      </c>
      <c r="L68" s="61">
        <v>150</v>
      </c>
      <c r="M68" s="61">
        <v>148</v>
      </c>
      <c r="N68" s="62">
        <v>155</v>
      </c>
      <c r="O68" s="98">
        <v>200</v>
      </c>
      <c r="P68" s="227">
        <v>6</v>
      </c>
      <c r="Q68" s="261">
        <f t="shared" si="3"/>
        <v>1852</v>
      </c>
      <c r="R68" s="212">
        <f t="shared" si="1"/>
        <v>154.33333333333334</v>
      </c>
    </row>
    <row r="69" spans="1:18" ht="22.5" customHeight="1">
      <c r="A69" s="251">
        <v>14</v>
      </c>
      <c r="B69" s="155" t="s">
        <v>53</v>
      </c>
      <c r="C69" s="252" t="s">
        <v>87</v>
      </c>
      <c r="D69" s="97">
        <v>97</v>
      </c>
      <c r="E69" s="61">
        <v>114</v>
      </c>
      <c r="F69" s="61">
        <v>146</v>
      </c>
      <c r="G69" s="61">
        <v>169</v>
      </c>
      <c r="H69" s="61">
        <v>92</v>
      </c>
      <c r="I69" s="98">
        <v>146</v>
      </c>
      <c r="J69" s="96">
        <v>152</v>
      </c>
      <c r="K69" s="55">
        <v>148</v>
      </c>
      <c r="L69" s="50">
        <v>163</v>
      </c>
      <c r="M69" s="50">
        <v>132</v>
      </c>
      <c r="N69" s="51">
        <v>128</v>
      </c>
      <c r="O69" s="95">
        <v>123</v>
      </c>
      <c r="P69" s="227">
        <v>20</v>
      </c>
      <c r="Q69" s="261">
        <f t="shared" si="3"/>
        <v>1850</v>
      </c>
      <c r="R69" s="212">
        <f t="shared" si="1"/>
        <v>154.16666666666666</v>
      </c>
    </row>
    <row r="70" spans="1:18" ht="22.5" customHeight="1">
      <c r="A70" s="251">
        <v>15</v>
      </c>
      <c r="B70" s="47" t="s">
        <v>72</v>
      </c>
      <c r="C70" s="254" t="s">
        <v>87</v>
      </c>
      <c r="D70" s="93">
        <v>130</v>
      </c>
      <c r="E70" s="50">
        <v>166</v>
      </c>
      <c r="F70" s="50">
        <v>129</v>
      </c>
      <c r="G70" s="50">
        <v>160</v>
      </c>
      <c r="H70" s="50">
        <v>168</v>
      </c>
      <c r="I70" s="95">
        <v>151</v>
      </c>
      <c r="J70" s="97">
        <v>134</v>
      </c>
      <c r="K70" s="61">
        <v>137</v>
      </c>
      <c r="L70" s="61">
        <v>131</v>
      </c>
      <c r="M70" s="61">
        <v>150</v>
      </c>
      <c r="N70" s="62">
        <v>173</v>
      </c>
      <c r="O70" s="98">
        <v>138</v>
      </c>
      <c r="P70" s="227">
        <v>4</v>
      </c>
      <c r="Q70" s="261">
        <f t="shared" si="3"/>
        <v>1815</v>
      </c>
      <c r="R70" s="212">
        <f t="shared" si="1"/>
        <v>151.25</v>
      </c>
    </row>
    <row r="71" spans="1:18" ht="22.5" customHeight="1" thickBot="1">
      <c r="A71" s="253"/>
      <c r="B71" s="188"/>
      <c r="C71" s="255"/>
      <c r="D71" s="173"/>
      <c r="E71" s="73"/>
      <c r="F71" s="73"/>
      <c r="G71" s="73"/>
      <c r="H71" s="73"/>
      <c r="I71" s="174"/>
      <c r="J71" s="92"/>
      <c r="K71" s="73"/>
      <c r="L71" s="73"/>
      <c r="M71" s="73"/>
      <c r="N71" s="73"/>
      <c r="O71" s="174"/>
      <c r="P71" s="230"/>
      <c r="Q71" s="262"/>
      <c r="R71" s="213"/>
    </row>
  </sheetData>
  <sheetProtection/>
  <mergeCells count="5">
    <mergeCell ref="A1:R1"/>
    <mergeCell ref="A2:R2"/>
    <mergeCell ref="A6:R6"/>
    <mergeCell ref="A47:R47"/>
    <mergeCell ref="A55:R55"/>
  </mergeCells>
  <printOptions/>
  <pageMargins left="0.7" right="0.7" top="0.75" bottom="0.75" header="0.3" footer="0.3"/>
  <pageSetup fitToHeight="0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9"/>
  <sheetViews>
    <sheetView zoomScale="90" zoomScaleNormal="90" zoomScalePageLayoutView="0" workbookViewId="0" topLeftCell="A1">
      <selection activeCell="B2" sqref="B2"/>
    </sheetView>
  </sheetViews>
  <sheetFormatPr defaultColWidth="9.140625" defaultRowHeight="15"/>
  <cols>
    <col min="1" max="1" width="12.57421875" style="231" customWidth="1"/>
    <col min="2" max="2" width="12.8515625" style="288" customWidth="1"/>
    <col min="3" max="16384" width="9.140625" style="231" customWidth="1"/>
  </cols>
  <sheetData>
    <row r="2" ht="18.75">
      <c r="B2" s="287" t="s">
        <v>50</v>
      </c>
    </row>
    <row r="3" ht="9" customHeight="1"/>
    <row r="4" spans="1:4" ht="18.75">
      <c r="A4" s="232" t="s">
        <v>47</v>
      </c>
      <c r="B4" s="289" t="s">
        <v>5</v>
      </c>
      <c r="C4" s="233"/>
      <c r="D4" s="233"/>
    </row>
    <row r="5" spans="1:4" ht="18.75">
      <c r="A5" s="232" t="s">
        <v>48</v>
      </c>
      <c r="B5" s="289" t="s">
        <v>57</v>
      </c>
      <c r="C5" s="233"/>
      <c r="D5" s="233"/>
    </row>
    <row r="6" spans="1:4" ht="18.75">
      <c r="A6" s="232" t="s">
        <v>49</v>
      </c>
      <c r="B6" s="289" t="s">
        <v>18</v>
      </c>
      <c r="C6" s="233"/>
      <c r="D6" s="233"/>
    </row>
    <row r="8" ht="18.75">
      <c r="B8" s="287" t="s">
        <v>46</v>
      </c>
    </row>
    <row r="9" ht="8.25" customHeight="1"/>
    <row r="10" spans="1:3" ht="18.75">
      <c r="A10" s="232" t="s">
        <v>47</v>
      </c>
      <c r="B10" s="289" t="s">
        <v>25</v>
      </c>
      <c r="C10" s="233"/>
    </row>
    <row r="11" spans="1:3" ht="18.75">
      <c r="A11" s="232" t="s">
        <v>48</v>
      </c>
      <c r="B11" s="289" t="s">
        <v>37</v>
      </c>
      <c r="C11" s="233"/>
    </row>
    <row r="12" spans="1:3" ht="18.75">
      <c r="A12" s="232" t="s">
        <v>49</v>
      </c>
      <c r="B12" s="289" t="s">
        <v>74</v>
      </c>
      <c r="C12" s="233"/>
    </row>
    <row r="14" ht="18.75">
      <c r="B14" s="287" t="s">
        <v>51</v>
      </c>
    </row>
    <row r="15" ht="9" customHeight="1"/>
    <row r="16" spans="1:4" ht="18.75">
      <c r="A16" s="232" t="s">
        <v>47</v>
      </c>
      <c r="B16" s="289" t="s">
        <v>70</v>
      </c>
      <c r="C16" s="233"/>
      <c r="D16" s="233"/>
    </row>
    <row r="17" spans="1:4" ht="18.75">
      <c r="A17" s="232" t="s">
        <v>48</v>
      </c>
      <c r="B17" s="289" t="s">
        <v>39</v>
      </c>
      <c r="C17" s="233"/>
      <c r="D17" s="233"/>
    </row>
    <row r="18" spans="1:4" ht="18.75">
      <c r="A18" s="232" t="s">
        <v>49</v>
      </c>
      <c r="B18" s="289" t="s">
        <v>52</v>
      </c>
      <c r="C18" s="233"/>
      <c r="D18" s="233"/>
    </row>
    <row r="19" ht="18.75">
      <c r="B19" s="29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57421875" style="104" customWidth="1"/>
    <col min="2" max="2" width="29.00390625" style="105" bestFit="1" customWidth="1"/>
    <col min="3" max="4" width="6.57421875" style="105" customWidth="1"/>
    <col min="5" max="5" width="4.421875" style="104" customWidth="1"/>
    <col min="6" max="6" width="6.7109375" style="158" customWidth="1"/>
    <col min="7" max="7" width="5.57421875" style="104" customWidth="1"/>
    <col min="8" max="8" width="27.00390625" style="105" customWidth="1"/>
    <col min="9" max="9" width="6.57421875" style="291" customWidth="1"/>
    <col min="10" max="10" width="6.57421875" style="105" customWidth="1"/>
    <col min="11" max="11" width="4.421875" style="104" customWidth="1"/>
    <col min="12" max="12" width="6.7109375" style="158" customWidth="1"/>
    <col min="13" max="13" width="5.7109375" style="105" customWidth="1"/>
    <col min="14" max="14" width="26.421875" style="76" customWidth="1"/>
    <col min="15" max="16" width="6.57421875" style="105" customWidth="1"/>
    <col min="17" max="17" width="4.421875" style="105" customWidth="1"/>
    <col min="18" max="18" width="6.7109375" style="158" customWidth="1"/>
    <col min="19" max="19" width="5.7109375" style="105" customWidth="1"/>
    <col min="20" max="20" width="9.140625" style="104" customWidth="1"/>
    <col min="21" max="16384" width="9.140625" style="105" customWidth="1"/>
  </cols>
  <sheetData>
    <row r="1" spans="1:20" s="106" customFormat="1" ht="15">
      <c r="A1" s="103"/>
      <c r="B1" s="338" t="s">
        <v>11</v>
      </c>
      <c r="C1" s="338"/>
      <c r="D1" s="338"/>
      <c r="E1" s="338"/>
      <c r="F1" s="338"/>
      <c r="G1" s="103"/>
      <c r="H1" s="339" t="s">
        <v>12</v>
      </c>
      <c r="I1" s="339"/>
      <c r="J1" s="339"/>
      <c r="K1" s="339"/>
      <c r="L1" s="339"/>
      <c r="M1" s="104"/>
      <c r="N1" s="341" t="s">
        <v>13</v>
      </c>
      <c r="O1" s="341"/>
      <c r="P1" s="341"/>
      <c r="Q1" s="341"/>
      <c r="R1" s="341"/>
      <c r="S1" s="104"/>
      <c r="T1" s="105"/>
    </row>
    <row r="2" spans="13:20" ht="18.75">
      <c r="M2" s="104"/>
      <c r="S2" s="104"/>
      <c r="T2" s="107" t="s">
        <v>14</v>
      </c>
    </row>
    <row r="3" spans="1:20" ht="18.75">
      <c r="A3" s="108" t="s">
        <v>30</v>
      </c>
      <c r="C3" s="109">
        <v>1</v>
      </c>
      <c r="D3" s="109">
        <v>2</v>
      </c>
      <c r="E3" s="109" t="s">
        <v>2</v>
      </c>
      <c r="F3" s="109" t="s">
        <v>3</v>
      </c>
      <c r="G3" s="108" t="s">
        <v>30</v>
      </c>
      <c r="I3" s="109">
        <v>1</v>
      </c>
      <c r="J3" s="109">
        <v>2</v>
      </c>
      <c r="K3" s="109" t="s">
        <v>2</v>
      </c>
      <c r="L3" s="109" t="s">
        <v>3</v>
      </c>
      <c r="M3" s="108" t="s">
        <v>30</v>
      </c>
      <c r="O3" s="110">
        <v>1</v>
      </c>
      <c r="P3" s="110">
        <v>2</v>
      </c>
      <c r="Q3" s="110" t="s">
        <v>2</v>
      </c>
      <c r="R3" s="110" t="s">
        <v>3</v>
      </c>
      <c r="S3" s="300" t="s">
        <v>91</v>
      </c>
      <c r="T3" s="142"/>
    </row>
    <row r="4" spans="2:20" ht="17.25">
      <c r="B4" s="163" t="s">
        <v>58</v>
      </c>
      <c r="C4" s="113">
        <v>142</v>
      </c>
      <c r="D4" s="114">
        <v>150</v>
      </c>
      <c r="E4" s="112"/>
      <c r="F4" s="112">
        <f>SUM(C4:E4)</f>
        <v>292</v>
      </c>
      <c r="G4" s="175"/>
      <c r="H4" s="163" t="s">
        <v>28</v>
      </c>
      <c r="I4" s="176">
        <v>153</v>
      </c>
      <c r="J4" s="177">
        <v>172</v>
      </c>
      <c r="K4" s="112"/>
      <c r="L4" s="112">
        <f>SUM(I4:K4)</f>
        <v>325</v>
      </c>
      <c r="M4" s="175">
        <v>1</v>
      </c>
      <c r="N4" s="293" t="str">
        <f>'2 квалификация'!B7</f>
        <v>Девятилов Александр</v>
      </c>
      <c r="O4" s="294">
        <v>221</v>
      </c>
      <c r="P4" s="295">
        <v>183</v>
      </c>
      <c r="Q4" s="296">
        <v>-24</v>
      </c>
      <c r="R4" s="296">
        <f>SUM(N4:Q4)</f>
        <v>380</v>
      </c>
      <c r="S4" s="107"/>
      <c r="T4" s="304" t="s">
        <v>93</v>
      </c>
    </row>
    <row r="5" spans="1:20" ht="17.25">
      <c r="A5" s="104">
        <v>14</v>
      </c>
      <c r="B5" s="293" t="str">
        <f>'2 квалификация'!B20</f>
        <v>Гущин Андрей</v>
      </c>
      <c r="C5" s="294">
        <v>232</v>
      </c>
      <c r="D5" s="295">
        <v>202</v>
      </c>
      <c r="E5" s="295">
        <v>8</v>
      </c>
      <c r="F5" s="296">
        <f aca="true" t="shared" si="0" ref="F5:F15">SUM(C5:E5)</f>
        <v>442</v>
      </c>
      <c r="G5" s="175">
        <v>8</v>
      </c>
      <c r="H5" s="293" t="str">
        <f>'2 квалификация'!B14</f>
        <v>Загуменный Владимир</v>
      </c>
      <c r="I5" s="297">
        <v>228</v>
      </c>
      <c r="J5" s="298">
        <v>173</v>
      </c>
      <c r="K5" s="296">
        <v>16</v>
      </c>
      <c r="L5" s="296">
        <f aca="true" t="shared" si="1" ref="L5:L15">SUM(I5:K5)</f>
        <v>417</v>
      </c>
      <c r="M5" s="175">
        <v>2</v>
      </c>
      <c r="N5" s="163" t="str">
        <f>'2 квалификация'!B8</f>
        <v>Бурашников Сергей</v>
      </c>
      <c r="O5" s="113">
        <v>184</v>
      </c>
      <c r="P5" s="114">
        <v>186</v>
      </c>
      <c r="Q5" s="112"/>
      <c r="R5" s="112">
        <f aca="true" t="shared" si="2" ref="R5:R15">SUM(N5:Q5)</f>
        <v>370</v>
      </c>
      <c r="S5" s="107"/>
      <c r="T5" s="301"/>
    </row>
    <row r="6" spans="1:20" ht="17.25">
      <c r="A6" s="104">
        <v>15</v>
      </c>
      <c r="B6" s="293" t="str">
        <f>'2 квалификация'!B21</f>
        <v>Пражак Наталья</v>
      </c>
      <c r="C6" s="294">
        <v>160</v>
      </c>
      <c r="D6" s="295">
        <v>199</v>
      </c>
      <c r="E6" s="295"/>
      <c r="F6" s="296">
        <f t="shared" si="0"/>
        <v>359</v>
      </c>
      <c r="G6" s="175">
        <v>9</v>
      </c>
      <c r="H6" s="163" t="str">
        <f>'2 квалификация'!B15</f>
        <v>Соколов Виктор</v>
      </c>
      <c r="I6" s="176">
        <v>171</v>
      </c>
      <c r="J6" s="177">
        <v>161</v>
      </c>
      <c r="K6" s="112">
        <v>12</v>
      </c>
      <c r="L6" s="112">
        <f t="shared" si="1"/>
        <v>344</v>
      </c>
      <c r="M6" s="175">
        <v>3</v>
      </c>
      <c r="N6" s="293" t="str">
        <f>'2 квалификация'!B9</f>
        <v>Гренкевич Михаил</v>
      </c>
      <c r="O6" s="294">
        <v>193</v>
      </c>
      <c r="P6" s="295">
        <v>229</v>
      </c>
      <c r="Q6" s="296"/>
      <c r="R6" s="296">
        <f t="shared" si="2"/>
        <v>422</v>
      </c>
      <c r="S6" s="107"/>
      <c r="T6" s="302">
        <v>1</v>
      </c>
    </row>
    <row r="7" spans="1:20" ht="17.25">
      <c r="A7" s="104">
        <v>16</v>
      </c>
      <c r="B7" s="163" t="str">
        <f>'2 квалификация'!B22</f>
        <v>Гаврилов Андрей</v>
      </c>
      <c r="C7" s="113">
        <v>165</v>
      </c>
      <c r="D7" s="114">
        <v>174</v>
      </c>
      <c r="E7" s="112"/>
      <c r="F7" s="112">
        <f t="shared" si="0"/>
        <v>339</v>
      </c>
      <c r="G7" s="175">
        <v>10</v>
      </c>
      <c r="H7" s="293" t="str">
        <f>'2 квалификация'!B16</f>
        <v>Поторочин Владимир</v>
      </c>
      <c r="I7" s="297">
        <v>201</v>
      </c>
      <c r="J7" s="298">
        <v>202</v>
      </c>
      <c r="K7" s="296">
        <v>-16</v>
      </c>
      <c r="L7" s="296">
        <f t="shared" si="1"/>
        <v>387</v>
      </c>
      <c r="M7" s="175">
        <v>4</v>
      </c>
      <c r="N7" s="163" t="str">
        <f>'2 квалификация'!B10</f>
        <v>Аитов Марат</v>
      </c>
      <c r="O7" s="113">
        <v>178</v>
      </c>
      <c r="P7" s="114">
        <v>195</v>
      </c>
      <c r="Q7" s="112"/>
      <c r="R7" s="112">
        <f t="shared" si="2"/>
        <v>373</v>
      </c>
      <c r="S7" s="118" t="s">
        <v>89</v>
      </c>
      <c r="T7" s="301"/>
    </row>
    <row r="8" spans="1:20" ht="17.25">
      <c r="A8" s="104">
        <v>17</v>
      </c>
      <c r="B8" s="293" t="str">
        <f>'2 квалификация'!B23</f>
        <v>Грибов Анатолий</v>
      </c>
      <c r="C8" s="294">
        <v>167</v>
      </c>
      <c r="D8" s="295">
        <v>192</v>
      </c>
      <c r="E8" s="295">
        <v>16</v>
      </c>
      <c r="F8" s="296">
        <f t="shared" si="0"/>
        <v>375</v>
      </c>
      <c r="G8" s="175">
        <v>11</v>
      </c>
      <c r="H8" s="163" t="str">
        <f>'2 квалификация'!B17</f>
        <v>Нестерюк Сергей</v>
      </c>
      <c r="I8" s="176">
        <v>175</v>
      </c>
      <c r="J8" s="177">
        <v>182</v>
      </c>
      <c r="K8" s="112"/>
      <c r="L8" s="112">
        <f t="shared" si="1"/>
        <v>357</v>
      </c>
      <c r="M8" s="175">
        <v>5</v>
      </c>
      <c r="N8" s="163" t="str">
        <f>'2 квалификация'!B11</f>
        <v>Яковкин Андрей</v>
      </c>
      <c r="O8" s="113">
        <v>179</v>
      </c>
      <c r="P8" s="114">
        <v>144</v>
      </c>
      <c r="Q8" s="112"/>
      <c r="R8" s="112">
        <f t="shared" si="2"/>
        <v>323</v>
      </c>
      <c r="S8" s="107"/>
      <c r="T8" s="302"/>
    </row>
    <row r="9" spans="1:20" ht="17.25">
      <c r="A9" s="104">
        <v>18</v>
      </c>
      <c r="B9" s="163" t="str">
        <f>'2 квалификация'!B24</f>
        <v>Грязин Юрий</v>
      </c>
      <c r="C9" s="113">
        <v>146</v>
      </c>
      <c r="D9" s="114">
        <v>189</v>
      </c>
      <c r="E9" s="112">
        <v>-16</v>
      </c>
      <c r="F9" s="112">
        <f t="shared" si="0"/>
        <v>319</v>
      </c>
      <c r="G9" s="116">
        <v>12</v>
      </c>
      <c r="H9" s="293" t="str">
        <f>'2 квалификация'!B18</f>
        <v>Журавлёв Алексей</v>
      </c>
      <c r="I9" s="297">
        <v>196</v>
      </c>
      <c r="J9" s="298">
        <v>203</v>
      </c>
      <c r="K9" s="296"/>
      <c r="L9" s="296">
        <f t="shared" si="1"/>
        <v>399</v>
      </c>
      <c r="M9" s="116">
        <v>6</v>
      </c>
      <c r="N9" s="163" t="str">
        <f>'2 квалификация'!B12</f>
        <v>Мнацаканов Михаил</v>
      </c>
      <c r="O9" s="113">
        <v>189</v>
      </c>
      <c r="P9" s="114">
        <v>190</v>
      </c>
      <c r="Q9" s="112">
        <v>-24</v>
      </c>
      <c r="R9" s="112">
        <f t="shared" si="2"/>
        <v>355</v>
      </c>
      <c r="S9" s="117"/>
      <c r="T9" s="303"/>
    </row>
    <row r="10" spans="1:20" ht="17.25">
      <c r="A10" s="104">
        <v>19</v>
      </c>
      <c r="B10" s="293" t="str">
        <f>'2 квалификация'!B25</f>
        <v>Логачёв Александр</v>
      </c>
      <c r="C10" s="294">
        <v>227</v>
      </c>
      <c r="D10" s="295">
        <v>160</v>
      </c>
      <c r="E10" s="296"/>
      <c r="F10" s="296">
        <f t="shared" si="0"/>
        <v>387</v>
      </c>
      <c r="G10" s="185"/>
      <c r="H10" s="163" t="s">
        <v>10</v>
      </c>
      <c r="I10" s="176">
        <v>180</v>
      </c>
      <c r="J10" s="177">
        <v>156</v>
      </c>
      <c r="K10" s="112">
        <v>8</v>
      </c>
      <c r="L10" s="112">
        <f t="shared" si="1"/>
        <v>344</v>
      </c>
      <c r="M10" s="185"/>
      <c r="N10" s="163" t="s">
        <v>52</v>
      </c>
      <c r="O10" s="113">
        <v>165</v>
      </c>
      <c r="P10" s="114">
        <v>178</v>
      </c>
      <c r="Q10" s="112">
        <v>16</v>
      </c>
      <c r="R10" s="112">
        <f t="shared" si="2"/>
        <v>359</v>
      </c>
      <c r="S10" s="107"/>
      <c r="T10" s="303"/>
    </row>
    <row r="11" spans="1:20" ht="17.25">
      <c r="A11" s="104">
        <v>20</v>
      </c>
      <c r="B11" s="163" t="str">
        <f>'2 квалификация'!B26</f>
        <v>Парахневич Андрей</v>
      </c>
      <c r="C11" s="113">
        <v>174</v>
      </c>
      <c r="D11" s="114">
        <v>177</v>
      </c>
      <c r="E11" s="112">
        <v>-16</v>
      </c>
      <c r="F11" s="112">
        <f t="shared" si="0"/>
        <v>335</v>
      </c>
      <c r="G11" s="185"/>
      <c r="H11" s="293" t="s">
        <v>69</v>
      </c>
      <c r="I11" s="297">
        <v>182</v>
      </c>
      <c r="J11" s="298">
        <v>176</v>
      </c>
      <c r="K11" s="296"/>
      <c r="L11" s="296">
        <f t="shared" si="1"/>
        <v>358</v>
      </c>
      <c r="M11" s="185"/>
      <c r="N11" s="293" t="s">
        <v>73</v>
      </c>
      <c r="O11" s="294">
        <v>192</v>
      </c>
      <c r="P11" s="298">
        <v>213</v>
      </c>
      <c r="Q11" s="296"/>
      <c r="R11" s="296">
        <f t="shared" si="2"/>
        <v>405</v>
      </c>
      <c r="S11" s="107"/>
      <c r="T11" s="303" t="s">
        <v>92</v>
      </c>
    </row>
    <row r="12" spans="1:20" ht="17.25">
      <c r="A12" s="104">
        <v>21</v>
      </c>
      <c r="B12" s="163" t="str">
        <f>'2 квалификация'!B27</f>
        <v>Носов Юрий</v>
      </c>
      <c r="C12" s="113">
        <v>193</v>
      </c>
      <c r="D12" s="114">
        <v>184</v>
      </c>
      <c r="E12" s="112">
        <v>-24</v>
      </c>
      <c r="F12" s="112">
        <f t="shared" si="0"/>
        <v>353</v>
      </c>
      <c r="G12" s="185"/>
      <c r="H12" s="293" t="s">
        <v>54</v>
      </c>
      <c r="I12" s="297">
        <v>161</v>
      </c>
      <c r="J12" s="298">
        <v>184</v>
      </c>
      <c r="K12" s="296">
        <v>16</v>
      </c>
      <c r="L12" s="296">
        <f t="shared" si="1"/>
        <v>361</v>
      </c>
      <c r="M12" s="185"/>
      <c r="N12" s="163" t="s">
        <v>33</v>
      </c>
      <c r="O12" s="113">
        <v>126</v>
      </c>
      <c r="P12" s="114">
        <v>188</v>
      </c>
      <c r="Q12" s="112"/>
      <c r="R12" s="112">
        <f t="shared" si="2"/>
        <v>314</v>
      </c>
      <c r="S12" s="107"/>
      <c r="T12" s="303"/>
    </row>
    <row r="13" spans="1:20" ht="17.25">
      <c r="A13" s="104">
        <v>22</v>
      </c>
      <c r="B13" s="293" t="str">
        <f>'2 квалификация'!B28</f>
        <v>Оглы Януш</v>
      </c>
      <c r="C13" s="294">
        <v>180</v>
      </c>
      <c r="D13" s="295">
        <v>174</v>
      </c>
      <c r="E13" s="295"/>
      <c r="F13" s="296">
        <f t="shared" si="0"/>
        <v>354</v>
      </c>
      <c r="G13" s="185"/>
      <c r="H13" s="163" t="s">
        <v>7</v>
      </c>
      <c r="I13" s="176">
        <v>167</v>
      </c>
      <c r="J13" s="177">
        <v>180</v>
      </c>
      <c r="K13" s="112">
        <v>-4</v>
      </c>
      <c r="L13" s="112">
        <f t="shared" si="1"/>
        <v>343</v>
      </c>
      <c r="M13" s="185"/>
      <c r="N13" s="293" t="s">
        <v>70</v>
      </c>
      <c r="O13" s="294">
        <v>165</v>
      </c>
      <c r="P13" s="295">
        <v>224</v>
      </c>
      <c r="Q13" s="296">
        <v>-16</v>
      </c>
      <c r="R13" s="296">
        <f t="shared" si="2"/>
        <v>373</v>
      </c>
      <c r="S13" s="299" t="s">
        <v>90</v>
      </c>
      <c r="T13" s="302">
        <v>4</v>
      </c>
    </row>
    <row r="14" spans="1:20" ht="17.25">
      <c r="A14" s="104">
        <v>23</v>
      </c>
      <c r="B14" s="293" t="str">
        <f>'2 квалификация'!B29</f>
        <v>Хохлов Олег</v>
      </c>
      <c r="C14" s="294">
        <v>190</v>
      </c>
      <c r="D14" s="295">
        <v>187</v>
      </c>
      <c r="E14" s="295">
        <v>-4</v>
      </c>
      <c r="F14" s="296">
        <f t="shared" si="0"/>
        <v>373</v>
      </c>
      <c r="G14" s="185"/>
      <c r="H14" s="163" t="s">
        <v>25</v>
      </c>
      <c r="I14" s="176">
        <v>142</v>
      </c>
      <c r="J14" s="177">
        <v>172</v>
      </c>
      <c r="K14" s="112"/>
      <c r="L14" s="112">
        <f t="shared" si="1"/>
        <v>314</v>
      </c>
      <c r="M14" s="185"/>
      <c r="N14" s="163" t="s">
        <v>54</v>
      </c>
      <c r="O14" s="113">
        <v>155</v>
      </c>
      <c r="P14" s="114">
        <v>158</v>
      </c>
      <c r="Q14" s="112">
        <v>16</v>
      </c>
      <c r="R14" s="112">
        <f t="shared" si="2"/>
        <v>329</v>
      </c>
      <c r="S14" s="104"/>
      <c r="T14" s="105"/>
    </row>
    <row r="15" spans="1:20" ht="17.25">
      <c r="A15" s="104">
        <v>24</v>
      </c>
      <c r="B15" s="163" t="str">
        <f>'2 квалификация'!B30</f>
        <v>Апыхтин Олег</v>
      </c>
      <c r="C15" s="176">
        <v>134</v>
      </c>
      <c r="D15" s="114">
        <v>152</v>
      </c>
      <c r="E15" s="112">
        <v>12</v>
      </c>
      <c r="F15" s="112">
        <f t="shared" si="0"/>
        <v>298</v>
      </c>
      <c r="G15" s="185"/>
      <c r="H15" s="293" t="s">
        <v>73</v>
      </c>
      <c r="I15" s="297">
        <v>190</v>
      </c>
      <c r="J15" s="298">
        <v>212</v>
      </c>
      <c r="K15" s="296"/>
      <c r="L15" s="296">
        <f t="shared" si="1"/>
        <v>402</v>
      </c>
      <c r="M15" s="185"/>
      <c r="N15" s="163" t="s">
        <v>69</v>
      </c>
      <c r="O15" s="113">
        <v>143</v>
      </c>
      <c r="P15" s="114">
        <v>168</v>
      </c>
      <c r="Q15" s="112"/>
      <c r="R15" s="112">
        <f t="shared" si="2"/>
        <v>311</v>
      </c>
      <c r="S15" s="104"/>
      <c r="T15" s="119"/>
    </row>
    <row r="16" spans="8:20" ht="18.75">
      <c r="H16" s="115"/>
      <c r="O16" s="104"/>
      <c r="T16" s="105"/>
    </row>
    <row r="17" spans="2:8" ht="18.75">
      <c r="B17" s="119"/>
      <c r="H17" s="119"/>
    </row>
    <row r="18" spans="2:8" ht="18.75">
      <c r="B18" s="340"/>
      <c r="C18" s="340"/>
      <c r="D18" s="340"/>
      <c r="F18" s="164" t="s">
        <v>14</v>
      </c>
      <c r="H18" s="119"/>
    </row>
    <row r="19" spans="2:8" ht="18.75">
      <c r="B19" s="120"/>
      <c r="G19" s="121"/>
      <c r="H19" s="122"/>
    </row>
    <row r="20" spans="1:22" ht="17.25" customHeight="1">
      <c r="A20" s="107">
        <v>4</v>
      </c>
      <c r="B20" s="133" t="s">
        <v>98</v>
      </c>
      <c r="C20" s="131" t="s">
        <v>95</v>
      </c>
      <c r="D20" s="124"/>
      <c r="E20" s="125"/>
      <c r="F20" s="132">
        <v>172</v>
      </c>
      <c r="G20" s="118"/>
      <c r="H20" s="126"/>
      <c r="K20" s="105"/>
      <c r="M20" s="104"/>
      <c r="T20" s="105"/>
      <c r="V20" s="104"/>
    </row>
    <row r="21" spans="1:22" ht="17.25" customHeight="1">
      <c r="A21" s="107">
        <v>1</v>
      </c>
      <c r="B21" s="140" t="s">
        <v>99</v>
      </c>
      <c r="C21" s="128"/>
      <c r="D21" s="126"/>
      <c r="E21" s="118"/>
      <c r="F21" s="118"/>
      <c r="G21" s="129"/>
      <c r="H21" s="126"/>
      <c r="K21" s="105"/>
      <c r="L21" s="121"/>
      <c r="M21" s="121"/>
      <c r="O21" s="122"/>
      <c r="P21" s="122"/>
      <c r="Q21" s="122"/>
      <c r="R21" s="121"/>
      <c r="S21" s="122"/>
      <c r="T21" s="105"/>
      <c r="V21" s="104"/>
    </row>
    <row r="22" spans="1:22" ht="17.25" customHeight="1">
      <c r="A22" s="107"/>
      <c r="B22" s="130"/>
      <c r="C22" s="130"/>
      <c r="D22" s="126"/>
      <c r="E22" s="118"/>
      <c r="F22" s="118"/>
      <c r="G22" s="131"/>
      <c r="H22" s="132" t="s">
        <v>95</v>
      </c>
      <c r="I22" s="292">
        <v>1</v>
      </c>
      <c r="K22" s="105"/>
      <c r="M22" s="104"/>
      <c r="O22" s="122"/>
      <c r="P22" s="122"/>
      <c r="Q22" s="122"/>
      <c r="R22" s="121"/>
      <c r="S22" s="122"/>
      <c r="T22" s="105"/>
      <c r="V22" s="104"/>
    </row>
    <row r="23" spans="1:22" ht="17.25" customHeight="1">
      <c r="A23" s="107">
        <v>3</v>
      </c>
      <c r="B23" s="133" t="s">
        <v>100</v>
      </c>
      <c r="C23" s="123" t="s">
        <v>97</v>
      </c>
      <c r="D23" s="134"/>
      <c r="E23" s="125"/>
      <c r="F23" s="306">
        <v>134</v>
      </c>
      <c r="G23" s="129"/>
      <c r="H23" s="126"/>
      <c r="I23" s="292"/>
      <c r="J23" s="135"/>
      <c r="K23" s="136"/>
      <c r="L23" s="168"/>
      <c r="M23" s="137"/>
      <c r="N23" s="313" t="s">
        <v>62</v>
      </c>
      <c r="O23" s="314" t="s">
        <v>22</v>
      </c>
      <c r="P23" s="315"/>
      <c r="Q23" s="316"/>
      <c r="R23" s="121"/>
      <c r="S23" s="122"/>
      <c r="T23" s="105"/>
      <c r="V23" s="104"/>
    </row>
    <row r="24" spans="1:22" ht="17.25" customHeight="1">
      <c r="A24" s="107">
        <v>2</v>
      </c>
      <c r="B24" s="140" t="s">
        <v>101</v>
      </c>
      <c r="C24" s="153"/>
      <c r="D24" s="126"/>
      <c r="E24" s="118"/>
      <c r="F24" s="118"/>
      <c r="G24" s="141"/>
      <c r="H24" s="132" t="s">
        <v>97</v>
      </c>
      <c r="I24" s="292">
        <v>2</v>
      </c>
      <c r="K24" s="142"/>
      <c r="L24" s="164"/>
      <c r="M24" s="111"/>
      <c r="N24" s="138" t="s">
        <v>15</v>
      </c>
      <c r="O24" s="139" t="s">
        <v>73</v>
      </c>
      <c r="P24" s="76"/>
      <c r="Q24" s="144"/>
      <c r="R24" s="311"/>
      <c r="S24" s="143"/>
      <c r="T24" s="143"/>
      <c r="U24" s="143"/>
      <c r="V24" s="104"/>
    </row>
    <row r="25" spans="1:22" ht="17.25" customHeight="1">
      <c r="A25" s="118"/>
      <c r="B25" s="126"/>
      <c r="C25" s="178" t="s">
        <v>94</v>
      </c>
      <c r="D25" s="179"/>
      <c r="E25" s="179"/>
      <c r="F25" s="165">
        <v>178</v>
      </c>
      <c r="G25" s="154"/>
      <c r="I25" s="292"/>
      <c r="K25" s="142"/>
      <c r="L25" s="164"/>
      <c r="M25" s="111"/>
      <c r="N25" s="307" t="s">
        <v>16</v>
      </c>
      <c r="O25" s="308" t="s">
        <v>70</v>
      </c>
      <c r="P25" s="309"/>
      <c r="Q25" s="310"/>
      <c r="R25" s="311"/>
      <c r="S25" s="144"/>
      <c r="T25" s="144"/>
      <c r="U25" s="145"/>
      <c r="V25" s="104"/>
    </row>
    <row r="26" spans="1:22" ht="17.25" customHeight="1">
      <c r="A26" s="118"/>
      <c r="B26" s="146"/>
      <c r="C26" s="147"/>
      <c r="D26" s="126"/>
      <c r="E26" s="118"/>
      <c r="F26" s="166"/>
      <c r="G26" s="148"/>
      <c r="H26" s="132" t="s">
        <v>102</v>
      </c>
      <c r="I26" s="292">
        <v>3</v>
      </c>
      <c r="K26" s="142"/>
      <c r="L26" s="164"/>
      <c r="M26" s="111"/>
      <c r="N26" s="317" t="s">
        <v>26</v>
      </c>
      <c r="O26" s="312" t="s">
        <v>5</v>
      </c>
      <c r="P26" s="312"/>
      <c r="Q26" s="312"/>
      <c r="R26" s="305"/>
      <c r="S26" s="144"/>
      <c r="T26" s="144"/>
      <c r="U26" s="145"/>
      <c r="V26" s="104"/>
    </row>
    <row r="27" spans="1:22" ht="17.25" customHeight="1">
      <c r="A27" s="118"/>
      <c r="B27" s="126"/>
      <c r="C27" s="127" t="s">
        <v>96</v>
      </c>
      <c r="D27" s="124"/>
      <c r="E27" s="125"/>
      <c r="F27" s="306">
        <v>171</v>
      </c>
      <c r="G27" s="118"/>
      <c r="H27" s="126"/>
      <c r="J27" s="104"/>
      <c r="K27" s="105"/>
      <c r="N27" s="138" t="s">
        <v>56</v>
      </c>
      <c r="O27" s="139" t="s">
        <v>103</v>
      </c>
      <c r="Q27" s="144"/>
      <c r="R27" s="169"/>
      <c r="S27" s="144"/>
      <c r="T27" s="144"/>
      <c r="U27" s="145"/>
      <c r="V27" s="104"/>
    </row>
    <row r="28" spans="1:22" ht="17.25" customHeight="1">
      <c r="A28" s="118"/>
      <c r="B28" s="126"/>
      <c r="C28" s="147"/>
      <c r="D28" s="141"/>
      <c r="E28" s="118"/>
      <c r="F28" s="118"/>
      <c r="G28" s="118"/>
      <c r="H28" s="126"/>
      <c r="J28" s="104"/>
      <c r="K28" s="105"/>
      <c r="Q28" s="144"/>
      <c r="R28" s="169"/>
      <c r="S28" s="144"/>
      <c r="T28" s="144"/>
      <c r="U28" s="145"/>
      <c r="V28" s="104"/>
    </row>
    <row r="29" spans="7:22" ht="17.25" customHeight="1">
      <c r="G29" s="103"/>
      <c r="J29" s="104"/>
      <c r="K29" s="105"/>
      <c r="Q29" s="144"/>
      <c r="R29" s="169"/>
      <c r="S29" s="144"/>
      <c r="T29" s="144"/>
      <c r="U29" s="145"/>
      <c r="V29" s="104"/>
    </row>
    <row r="30" spans="1:22" ht="18.75">
      <c r="A30" s="150" t="s">
        <v>30</v>
      </c>
      <c r="B30" s="342" t="s">
        <v>63</v>
      </c>
      <c r="C30" s="342"/>
      <c r="D30" s="342"/>
      <c r="E30" s="342"/>
      <c r="F30" s="342"/>
      <c r="G30" s="342"/>
      <c r="K30" s="105"/>
      <c r="M30" s="122"/>
      <c r="P30" s="149"/>
      <c r="Q30" s="144"/>
      <c r="R30" s="169"/>
      <c r="S30" s="144"/>
      <c r="T30" s="144"/>
      <c r="U30" s="145"/>
      <c r="V30" s="104"/>
    </row>
    <row r="31" spans="1:24" ht="18" customHeight="1">
      <c r="A31" s="150">
        <v>1</v>
      </c>
      <c r="B31" s="163" t="str">
        <f>'2 квалификация'!B7</f>
        <v>Девятилов Александр</v>
      </c>
      <c r="C31" s="151" t="s">
        <v>104</v>
      </c>
      <c r="D31" s="151"/>
      <c r="E31" s="151"/>
      <c r="F31" s="151"/>
      <c r="G31" s="167"/>
      <c r="H31" s="106"/>
      <c r="K31" s="105"/>
      <c r="L31" s="104"/>
      <c r="M31" s="158"/>
      <c r="N31" s="105"/>
      <c r="P31" s="138"/>
      <c r="Q31" s="139"/>
      <c r="R31" s="105"/>
      <c r="S31" s="169"/>
      <c r="T31" s="105"/>
      <c r="V31" s="135"/>
      <c r="W31" s="135"/>
      <c r="X31" s="104"/>
    </row>
    <row r="32" spans="1:25" ht="18" customHeight="1">
      <c r="A32" s="150">
        <v>2</v>
      </c>
      <c r="B32" s="163" t="str">
        <f>'2 квалификация'!B8</f>
        <v>Бурашников Сергей</v>
      </c>
      <c r="C32" s="151" t="s">
        <v>105</v>
      </c>
      <c r="D32" s="151"/>
      <c r="E32" s="151"/>
      <c r="F32" s="151"/>
      <c r="G32" s="167"/>
      <c r="K32" s="105"/>
      <c r="L32" s="105"/>
      <c r="M32" s="158"/>
      <c r="N32" s="104"/>
      <c r="P32" s="76"/>
      <c r="R32" s="105"/>
      <c r="S32" s="158"/>
      <c r="T32" s="105"/>
      <c r="W32" s="104"/>
      <c r="Y32" s="104"/>
    </row>
    <row r="33" spans="1:25" ht="18" customHeight="1">
      <c r="A33" s="150">
        <v>3</v>
      </c>
      <c r="B33" s="163" t="str">
        <f>'2 квалификация'!B9</f>
        <v>Гренкевич Михаил</v>
      </c>
      <c r="C33" s="151" t="s">
        <v>106</v>
      </c>
      <c r="D33" s="151"/>
      <c r="E33" s="151"/>
      <c r="F33" s="151"/>
      <c r="G33" s="167"/>
      <c r="H33" s="106"/>
      <c r="K33" s="105"/>
      <c r="L33" s="105"/>
      <c r="M33" s="158"/>
      <c r="N33" s="104"/>
      <c r="P33" s="76"/>
      <c r="R33" s="105"/>
      <c r="S33" s="158"/>
      <c r="T33" s="105"/>
      <c r="W33" s="104"/>
      <c r="Y33" s="104"/>
    </row>
    <row r="34" spans="1:25" ht="18" customHeight="1">
      <c r="A34" s="150">
        <v>4</v>
      </c>
      <c r="B34" s="163" t="str">
        <f>'2 квалификация'!B10</f>
        <v>Аитов Марат</v>
      </c>
      <c r="C34" s="151" t="s">
        <v>107</v>
      </c>
      <c r="D34" s="151"/>
      <c r="E34" s="151"/>
      <c r="F34" s="151"/>
      <c r="G34" s="167"/>
      <c r="H34" s="106"/>
      <c r="K34" s="105"/>
      <c r="L34" s="105"/>
      <c r="M34" s="158"/>
      <c r="N34" s="104"/>
      <c r="P34" s="76"/>
      <c r="R34" s="105"/>
      <c r="S34" s="158"/>
      <c r="T34" s="105"/>
      <c r="W34" s="104"/>
      <c r="Y34" s="104"/>
    </row>
    <row r="35" spans="1:25" s="111" customFormat="1" ht="18" customHeight="1">
      <c r="A35" s="150">
        <v>5</v>
      </c>
      <c r="B35" s="293" t="str">
        <f>'2 квалификация'!B11</f>
        <v>Яковкин Андрей</v>
      </c>
      <c r="C35" s="318" t="s">
        <v>108</v>
      </c>
      <c r="D35" s="318"/>
      <c r="E35" s="318"/>
      <c r="F35" s="318"/>
      <c r="G35" s="319"/>
      <c r="H35" s="322" t="s">
        <v>115</v>
      </c>
      <c r="I35" s="142"/>
      <c r="M35" s="142"/>
      <c r="P35" s="320"/>
      <c r="S35" s="142"/>
      <c r="Y35" s="142"/>
    </row>
    <row r="36" spans="1:25" s="111" customFormat="1" ht="18" customHeight="1">
      <c r="A36" s="150">
        <v>6</v>
      </c>
      <c r="B36" s="293" t="str">
        <f>'2 квалификация'!B12</f>
        <v>Мнацаканов Михаил</v>
      </c>
      <c r="C36" s="318" t="s">
        <v>109</v>
      </c>
      <c r="D36" s="318"/>
      <c r="E36" s="318"/>
      <c r="F36" s="318"/>
      <c r="G36" s="319"/>
      <c r="H36" s="322" t="s">
        <v>115</v>
      </c>
      <c r="I36" s="142"/>
      <c r="M36" s="142"/>
      <c r="P36" s="320"/>
      <c r="S36" s="142"/>
      <c r="Y36" s="142"/>
    </row>
    <row r="37" spans="1:25" ht="18" customHeight="1">
      <c r="A37" s="150">
        <v>7</v>
      </c>
      <c r="B37" s="163" t="str">
        <f>'2 квалификация'!B13</f>
        <v>Нестеров Кирилл</v>
      </c>
      <c r="C37" s="151" t="s">
        <v>110</v>
      </c>
      <c r="D37" s="151"/>
      <c r="E37" s="151"/>
      <c r="F37" s="151"/>
      <c r="G37" s="167"/>
      <c r="K37" s="105"/>
      <c r="L37" s="105"/>
      <c r="M37" s="158"/>
      <c r="N37" s="105"/>
      <c r="P37" s="152"/>
      <c r="R37" s="105"/>
      <c r="S37" s="158"/>
      <c r="T37" s="105"/>
      <c r="Y37" s="104"/>
    </row>
    <row r="38" spans="1:25" ht="18" customHeight="1">
      <c r="A38" s="150">
        <v>8</v>
      </c>
      <c r="B38" s="163" t="str">
        <f>'2 квалификация'!B14</f>
        <v>Загуменный Владимир</v>
      </c>
      <c r="C38" s="151" t="s">
        <v>111</v>
      </c>
      <c r="D38" s="151"/>
      <c r="E38" s="151"/>
      <c r="F38" s="151"/>
      <c r="G38" s="167"/>
      <c r="H38" s="106"/>
      <c r="K38" s="105"/>
      <c r="L38" s="105"/>
      <c r="M38" s="158"/>
      <c r="N38" s="105"/>
      <c r="P38" s="152"/>
      <c r="R38" s="105"/>
      <c r="S38" s="158"/>
      <c r="T38" s="105"/>
      <c r="Y38" s="104"/>
    </row>
    <row r="39" spans="1:23" s="106" customFormat="1" ht="18" customHeight="1">
      <c r="A39" s="150">
        <v>9</v>
      </c>
      <c r="B39" s="163" t="str">
        <f>'2 квалификация'!B15</f>
        <v>Соколов Виктор</v>
      </c>
      <c r="C39" s="151" t="s">
        <v>112</v>
      </c>
      <c r="D39" s="151"/>
      <c r="E39" s="151"/>
      <c r="F39" s="151"/>
      <c r="G39" s="167"/>
      <c r="H39" s="105"/>
      <c r="I39" s="291"/>
      <c r="M39" s="103"/>
      <c r="N39" s="103"/>
      <c r="P39" s="122"/>
      <c r="S39" s="103"/>
      <c r="W39" s="103"/>
    </row>
    <row r="40" spans="1:22" ht="18" customHeight="1">
      <c r="A40" s="150">
        <v>10</v>
      </c>
      <c r="B40" s="163" t="str">
        <f>'2 квалификация'!B16</f>
        <v>Поторочин Владимир</v>
      </c>
      <c r="C40" s="151" t="s">
        <v>110</v>
      </c>
      <c r="D40" s="151"/>
      <c r="E40" s="151"/>
      <c r="F40" s="151"/>
      <c r="G40" s="167"/>
      <c r="H40" s="106"/>
      <c r="K40" s="105"/>
      <c r="L40" s="105"/>
      <c r="M40" s="158"/>
      <c r="N40" s="105"/>
      <c r="P40" s="76"/>
      <c r="R40" s="105"/>
      <c r="S40" s="158"/>
      <c r="T40" s="105"/>
      <c r="V40" s="104"/>
    </row>
    <row r="41" spans="1:21" s="111" customFormat="1" ht="18" customHeight="1">
      <c r="A41" s="150">
        <v>11</v>
      </c>
      <c r="B41" s="293" t="str">
        <f>'2 квалификация'!B17</f>
        <v>Нестерюк Сергей</v>
      </c>
      <c r="C41" s="318" t="s">
        <v>113</v>
      </c>
      <c r="D41" s="318"/>
      <c r="E41" s="318"/>
      <c r="F41" s="318"/>
      <c r="G41" s="319"/>
      <c r="H41" s="322" t="s">
        <v>115</v>
      </c>
      <c r="I41" s="142"/>
      <c r="L41" s="142"/>
      <c r="M41" s="142"/>
      <c r="O41" s="321"/>
      <c r="S41" s="142"/>
      <c r="U41" s="142"/>
    </row>
    <row r="42" spans="1:21" ht="18.75">
      <c r="A42" s="150">
        <v>12</v>
      </c>
      <c r="B42" s="163" t="str">
        <f>'2 квалификация'!B18</f>
        <v>Журавлёв Алексей</v>
      </c>
      <c r="C42" s="151" t="s">
        <v>114</v>
      </c>
      <c r="D42" s="151"/>
      <c r="E42" s="151"/>
      <c r="F42" s="151"/>
      <c r="G42" s="167"/>
      <c r="H42" s="104"/>
      <c r="K42" s="105"/>
      <c r="L42" s="104"/>
      <c r="M42" s="158"/>
      <c r="N42" s="105"/>
      <c r="O42" s="76"/>
      <c r="R42" s="105"/>
      <c r="S42" s="158"/>
      <c r="T42" s="105"/>
      <c r="U42" s="104"/>
    </row>
  </sheetData>
  <sheetProtection/>
  <mergeCells count="5">
    <mergeCell ref="B1:F1"/>
    <mergeCell ref="H1:L1"/>
    <mergeCell ref="B18:D18"/>
    <mergeCell ref="N1:R1"/>
    <mergeCell ref="B30:G30"/>
  </mergeCells>
  <printOptions/>
  <pageMargins left="0.31496062992125984" right="0.31496062992125984" top="0.5511811023622047" bottom="0.35433070866141736" header="0.31496062992125984" footer="0.31496062992125984"/>
  <pageSetup fitToHeight="1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2"/>
  <sheetViews>
    <sheetView tabSelected="1" zoomScale="80" zoomScaleNormal="80" zoomScalePageLayoutView="0" workbookViewId="0" topLeftCell="A1">
      <selection activeCell="A1" sqref="A1:B1"/>
    </sheetView>
  </sheetViews>
  <sheetFormatPr defaultColWidth="9.140625" defaultRowHeight="15"/>
  <cols>
    <col min="1" max="1" width="7.28125" style="20" customWidth="1"/>
    <col min="2" max="2" width="32.8515625" style="18" bestFit="1" customWidth="1"/>
    <col min="3" max="16384" width="9.140625" style="15" customWidth="1"/>
  </cols>
  <sheetData>
    <row r="1" spans="1:2" ht="23.25" customHeight="1">
      <c r="A1" s="343" t="s">
        <v>79</v>
      </c>
      <c r="B1" s="343"/>
    </row>
    <row r="2" spans="1:2" ht="18.75">
      <c r="A2" s="344" t="s">
        <v>29</v>
      </c>
      <c r="B2" s="344"/>
    </row>
    <row r="4" spans="1:2" ht="21">
      <c r="A4" s="22">
        <v>1</v>
      </c>
      <c r="B4" s="19" t="s">
        <v>22</v>
      </c>
    </row>
    <row r="5" spans="1:2" ht="21">
      <c r="A5" s="22">
        <v>2</v>
      </c>
      <c r="B5" s="19" t="s">
        <v>73</v>
      </c>
    </row>
    <row r="6" spans="1:2" ht="21">
      <c r="A6" s="22">
        <v>3</v>
      </c>
      <c r="B6" s="19" t="s">
        <v>70</v>
      </c>
    </row>
    <row r="7" spans="1:2" ht="21">
      <c r="A7" s="20">
        <v>4</v>
      </c>
      <c r="B7" s="16" t="s">
        <v>5</v>
      </c>
    </row>
    <row r="8" spans="1:2" ht="21">
      <c r="A8" s="20">
        <v>5</v>
      </c>
      <c r="B8" s="16" t="s">
        <v>78</v>
      </c>
    </row>
    <row r="9" spans="1:2" ht="21">
      <c r="A9" s="180" t="s">
        <v>83</v>
      </c>
      <c r="B9" s="17" t="s">
        <v>18</v>
      </c>
    </row>
    <row r="10" spans="1:2" ht="21">
      <c r="A10" s="180" t="s">
        <v>84</v>
      </c>
      <c r="B10" s="16" t="s">
        <v>52</v>
      </c>
    </row>
    <row r="11" spans="1:2" ht="21">
      <c r="A11" s="20">
        <v>8</v>
      </c>
      <c r="B11" s="16" t="s">
        <v>57</v>
      </c>
    </row>
    <row r="12" spans="1:2" ht="21">
      <c r="A12" s="20">
        <v>9</v>
      </c>
      <c r="B12" s="345" t="s">
        <v>54</v>
      </c>
    </row>
    <row r="13" spans="1:2" ht="21">
      <c r="A13" s="20">
        <v>10</v>
      </c>
      <c r="B13" s="345" t="s">
        <v>35</v>
      </c>
    </row>
    <row r="14" spans="1:2" ht="21">
      <c r="A14" s="20">
        <v>11</v>
      </c>
      <c r="B14" s="345" t="s">
        <v>33</v>
      </c>
    </row>
    <row r="15" spans="1:2" ht="21">
      <c r="A15" s="20">
        <v>12</v>
      </c>
      <c r="B15" s="345" t="s">
        <v>69</v>
      </c>
    </row>
    <row r="16" spans="1:2" ht="21">
      <c r="A16" s="20">
        <v>13</v>
      </c>
      <c r="B16" s="345" t="s">
        <v>59</v>
      </c>
    </row>
    <row r="17" spans="1:2" ht="21">
      <c r="A17" s="20">
        <v>14</v>
      </c>
      <c r="B17" s="345" t="s">
        <v>39</v>
      </c>
    </row>
    <row r="18" spans="1:2" ht="21">
      <c r="A18" s="20">
        <v>15</v>
      </c>
      <c r="B18" s="345" t="s">
        <v>10</v>
      </c>
    </row>
    <row r="19" spans="1:2" ht="21">
      <c r="A19" s="20">
        <v>16</v>
      </c>
      <c r="B19" s="345" t="s">
        <v>7</v>
      </c>
    </row>
    <row r="20" spans="1:2" ht="21">
      <c r="A20" s="20">
        <v>17</v>
      </c>
      <c r="B20" s="345" t="s">
        <v>28</v>
      </c>
    </row>
    <row r="21" spans="1:2" ht="21">
      <c r="A21" s="20">
        <v>18</v>
      </c>
      <c r="B21" s="345" t="s">
        <v>25</v>
      </c>
    </row>
    <row r="22" spans="1:2" ht="21">
      <c r="A22" s="20">
        <v>19</v>
      </c>
      <c r="B22" s="345" t="s">
        <v>64</v>
      </c>
    </row>
    <row r="23" spans="1:2" ht="21">
      <c r="A23" s="20">
        <v>20</v>
      </c>
      <c r="B23" s="345" t="s">
        <v>24</v>
      </c>
    </row>
    <row r="24" spans="1:2" ht="21">
      <c r="A24" s="20">
        <v>21</v>
      </c>
      <c r="B24" s="345" t="s">
        <v>38</v>
      </c>
    </row>
    <row r="25" spans="1:2" ht="21">
      <c r="A25" s="20">
        <v>22</v>
      </c>
      <c r="B25" s="345" t="s">
        <v>85</v>
      </c>
    </row>
    <row r="26" spans="1:2" ht="21">
      <c r="A26" s="20">
        <v>23</v>
      </c>
      <c r="B26" s="345" t="s">
        <v>31</v>
      </c>
    </row>
    <row r="27" spans="1:2" ht="21">
      <c r="A27" s="20">
        <v>24</v>
      </c>
      <c r="B27" s="345" t="s">
        <v>58</v>
      </c>
    </row>
    <row r="28" spans="1:2" ht="21">
      <c r="A28" s="20">
        <v>25</v>
      </c>
      <c r="B28" s="183" t="s">
        <v>42</v>
      </c>
    </row>
    <row r="29" spans="1:2" ht="21">
      <c r="A29" s="20">
        <v>26</v>
      </c>
      <c r="B29" s="182" t="s">
        <v>40</v>
      </c>
    </row>
    <row r="30" spans="1:2" ht="21">
      <c r="A30" s="20">
        <v>27</v>
      </c>
      <c r="B30" s="181" t="s">
        <v>37</v>
      </c>
    </row>
    <row r="31" spans="1:2" ht="21">
      <c r="A31" s="20">
        <v>28</v>
      </c>
      <c r="B31" s="181" t="s">
        <v>74</v>
      </c>
    </row>
    <row r="32" spans="1:2" ht="21">
      <c r="A32" s="20">
        <v>29</v>
      </c>
      <c r="B32" s="181" t="s">
        <v>19</v>
      </c>
    </row>
    <row r="33" spans="1:2" ht="21">
      <c r="A33" s="20">
        <v>30</v>
      </c>
      <c r="B33" s="183" t="s">
        <v>86</v>
      </c>
    </row>
    <row r="34" spans="1:2" ht="21">
      <c r="A34" s="20">
        <v>31</v>
      </c>
      <c r="B34" s="181" t="s">
        <v>75</v>
      </c>
    </row>
    <row r="35" spans="1:2" ht="21">
      <c r="A35" s="20">
        <v>32</v>
      </c>
      <c r="B35" s="181" t="s">
        <v>9</v>
      </c>
    </row>
    <row r="36" spans="1:2" ht="21">
      <c r="A36" s="20">
        <v>33</v>
      </c>
      <c r="B36" s="181" t="s">
        <v>27</v>
      </c>
    </row>
    <row r="37" spans="1:2" ht="21">
      <c r="A37" s="20">
        <v>34</v>
      </c>
      <c r="B37" s="181" t="s">
        <v>6</v>
      </c>
    </row>
    <row r="38" spans="1:2" ht="21">
      <c r="A38" s="20">
        <v>35</v>
      </c>
      <c r="B38" s="181" t="s">
        <v>20</v>
      </c>
    </row>
    <row r="39" spans="1:2" ht="21">
      <c r="A39" s="20">
        <v>36</v>
      </c>
      <c r="B39" s="183" t="s">
        <v>55</v>
      </c>
    </row>
    <row r="40" spans="1:2" ht="21">
      <c r="A40" s="20">
        <v>37</v>
      </c>
      <c r="B40" s="181" t="s">
        <v>76</v>
      </c>
    </row>
    <row r="41" spans="1:2" ht="21">
      <c r="A41" s="20">
        <v>38</v>
      </c>
      <c r="B41" s="181" t="s">
        <v>71</v>
      </c>
    </row>
    <row r="42" spans="1:2" ht="21">
      <c r="A42" s="20">
        <v>39</v>
      </c>
      <c r="B42" s="181" t="s">
        <v>34</v>
      </c>
    </row>
    <row r="43" spans="1:2" ht="21">
      <c r="A43" s="20">
        <v>40</v>
      </c>
      <c r="B43" s="181" t="s">
        <v>60</v>
      </c>
    </row>
    <row r="44" spans="1:2" ht="21">
      <c r="A44" s="20">
        <v>41</v>
      </c>
      <c r="B44" s="181" t="s">
        <v>32</v>
      </c>
    </row>
    <row r="45" spans="1:2" ht="21">
      <c r="A45" s="20">
        <v>42</v>
      </c>
      <c r="B45" s="183" t="s">
        <v>53</v>
      </c>
    </row>
    <row r="46" spans="1:2" ht="21">
      <c r="A46" s="20">
        <v>43</v>
      </c>
      <c r="B46" s="181" t="s">
        <v>72</v>
      </c>
    </row>
    <row r="47" spans="1:2" ht="21">
      <c r="A47" s="20">
        <v>44</v>
      </c>
      <c r="B47" s="182" t="s">
        <v>21</v>
      </c>
    </row>
    <row r="48" spans="1:2" ht="21">
      <c r="A48" s="20">
        <v>45</v>
      </c>
      <c r="B48" s="183" t="s">
        <v>61</v>
      </c>
    </row>
    <row r="49" spans="1:2" ht="21">
      <c r="A49" s="20">
        <v>46</v>
      </c>
      <c r="B49" s="181" t="s">
        <v>23</v>
      </c>
    </row>
    <row r="50" spans="1:2" ht="21">
      <c r="A50" s="20">
        <v>47</v>
      </c>
      <c r="B50" s="181" t="s">
        <v>67</v>
      </c>
    </row>
    <row r="51" spans="1:2" ht="21">
      <c r="A51" s="263"/>
      <c r="B51" s="181"/>
    </row>
    <row r="52" spans="1:2" ht="21">
      <c r="A52" s="263"/>
      <c r="B52" s="181"/>
    </row>
    <row r="53" spans="1:2" ht="21">
      <c r="A53" s="263"/>
      <c r="B53" s="183"/>
    </row>
    <row r="54" spans="1:2" ht="21">
      <c r="A54" s="263"/>
      <c r="B54" s="181"/>
    </row>
    <row r="55" spans="1:2" ht="21">
      <c r="A55" s="263"/>
      <c r="B55" s="181"/>
    </row>
    <row r="56" spans="1:2" ht="21">
      <c r="A56" s="187"/>
      <c r="B56" s="181"/>
    </row>
    <row r="57" ht="21">
      <c r="B57" s="181"/>
    </row>
    <row r="58" ht="21">
      <c r="B58" s="102"/>
    </row>
    <row r="59" spans="1:2" ht="21">
      <c r="A59" s="25"/>
      <c r="B59" s="102"/>
    </row>
    <row r="60" spans="1:2" ht="21">
      <c r="A60" s="25"/>
      <c r="B60" s="102"/>
    </row>
    <row r="61" spans="1:2" ht="21">
      <c r="A61" s="25"/>
      <c r="B61" s="102"/>
    </row>
    <row r="62" spans="1:2" ht="21">
      <c r="A62" s="25"/>
      <c r="B62" s="102"/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Sanya</dc:creator>
  <cp:keywords/>
  <dc:description/>
  <cp:lastModifiedBy>Александр</cp:lastModifiedBy>
  <cp:lastPrinted>2018-10-05T01:56:07Z</cp:lastPrinted>
  <dcterms:created xsi:type="dcterms:W3CDTF">2011-11-07T17:29:28Z</dcterms:created>
  <dcterms:modified xsi:type="dcterms:W3CDTF">2018-10-10T04:38:27Z</dcterms:modified>
  <cp:category/>
  <cp:version/>
  <cp:contentType/>
  <cp:contentStatus/>
</cp:coreProperties>
</file>