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7"/>
  </bookViews>
  <sheets>
    <sheet name="муж " sheetId="1" r:id="rId1"/>
    <sheet name="жен" sheetId="2" r:id="rId2"/>
    <sheet name="скорпионы" sheetId="3" r:id="rId3"/>
    <sheet name="комм" sheetId="4" r:id="rId4"/>
    <sheet name="финал муж" sheetId="5" r:id="rId5"/>
    <sheet name="финал жен" sheetId="6" r:id="rId6"/>
    <sheet name="финал ком" sheetId="7" r:id="rId7"/>
    <sheet name=" места" sheetId="8" r:id="rId8"/>
  </sheets>
  <definedNames>
    <definedName name="_xlnm.Print_Area" localSheetId="7">' места'!$A$2:$G$98</definedName>
    <definedName name="_xlnm.Print_Area" localSheetId="1">'жен'!$A$2:$T$40</definedName>
    <definedName name="_xlnm.Print_Area" localSheetId="3">'комм'!$A$1:$M$60</definedName>
    <definedName name="_xlnm.Print_Area" localSheetId="0">'муж '!$A$2:$T$72</definedName>
    <definedName name="_xlnm.Print_Area" localSheetId="2">'скорпионы'!$A$2:$V$19</definedName>
    <definedName name="_xlnm.Print_Area" localSheetId="5">'финал жен'!$A$1:$T$28</definedName>
    <definedName name="_xlnm.Print_Area" localSheetId="4">'финал муж'!$A$1:$W$28</definedName>
  </definedNames>
  <calcPr fullCalcOnLoad="1"/>
</workbook>
</file>

<file path=xl/sharedStrings.xml><?xml version="1.0" encoding="utf-8"?>
<sst xmlns="http://schemas.openxmlformats.org/spreadsheetml/2006/main" count="890" uniqueCount="177">
  <si>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</si>
  <si>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</si>
  <si>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</si>
  <si>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</si>
  <si>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</si>
  <si>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</si>
  <si>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</si>
  <si>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</si>
  <si>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</si>
  <si>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</si>
  <si>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</si>
  <si>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</si>
  <si>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</si>
  <si>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</si>
  <si>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</si>
  <si>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ФИНАЛ</t>
  </si>
  <si>
    <t>Победитель</t>
  </si>
  <si>
    <t>Соперниками входящим игрокам с 05 по 08 и с 01 по 04 места, становятся победители предыдущих раундов с наибольшим номером соответственно</t>
  </si>
  <si>
    <t>1 раунд</t>
  </si>
  <si>
    <t>2 раунд</t>
  </si>
  <si>
    <t>3 раунд</t>
  </si>
  <si>
    <t>№</t>
  </si>
  <si>
    <t>мужчины</t>
  </si>
  <si>
    <t>средний за 6 игр</t>
  </si>
  <si>
    <t>всего за 6 игр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</si>
  <si>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</si>
  <si>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</si>
  <si>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</si>
  <si>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</si>
  <si>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</si>
  <si>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</si>
  <si>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</si>
  <si>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</si>
  <si>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Стыковые матчи</t>
  </si>
  <si>
    <t>Звание</t>
  </si>
  <si>
    <t>4 раунд</t>
  </si>
  <si>
    <t>гандикап</t>
  </si>
  <si>
    <t>Всероссийские соревнования по боулингу 2011</t>
  </si>
  <si>
    <t>ВСЕРОССИЙСКИЕ СОРЕВНОВАНИЯ ПО БОУЛИНГУ 2011</t>
  </si>
  <si>
    <t>Всероссийские соревнования 2011</t>
  </si>
  <si>
    <t>Баранов Дмитрий</t>
  </si>
  <si>
    <t>Бадин Вадим</t>
  </si>
  <si>
    <t>Беленький Михаил</t>
  </si>
  <si>
    <t>Барнаул</t>
  </si>
  <si>
    <t>Новосибирск</t>
  </si>
  <si>
    <t>Красноярск</t>
  </si>
  <si>
    <t>кмс</t>
  </si>
  <si>
    <t>1 взр.</t>
  </si>
  <si>
    <t>Филиппов Игорь</t>
  </si>
  <si>
    <t>Магонов Иван</t>
  </si>
  <si>
    <t>Магонова Дарья</t>
  </si>
  <si>
    <t>Попова Людмила</t>
  </si>
  <si>
    <t>Кравченко Марина</t>
  </si>
  <si>
    <t>Омск</t>
  </si>
  <si>
    <t>Удин Константин</t>
  </si>
  <si>
    <t>Дарьенко Владимир</t>
  </si>
  <si>
    <t>Поторочин Филипп</t>
  </si>
  <si>
    <t>Удина Ирина</t>
  </si>
  <si>
    <t>Глазков Юрий</t>
  </si>
  <si>
    <t>Глазкова Лиана</t>
  </si>
  <si>
    <t>Пономарева Анастасия</t>
  </si>
  <si>
    <t>Тюмень</t>
  </si>
  <si>
    <t>Попов Сергей</t>
  </si>
  <si>
    <t>Шешеня Татьяна</t>
  </si>
  <si>
    <t xml:space="preserve"> </t>
  </si>
  <si>
    <t>матч за 3 место</t>
  </si>
  <si>
    <t>16.11. - 19.11.2011 г.                                    г. Новосибирск</t>
  </si>
  <si>
    <t>Чемпионат СФО (финал)</t>
  </si>
  <si>
    <t>Чистин Андрей</t>
  </si>
  <si>
    <t>Грязин Юрий</t>
  </si>
  <si>
    <t>Девятилов Александр</t>
  </si>
  <si>
    <t>Притужалов Андрей</t>
  </si>
  <si>
    <t>мс</t>
  </si>
  <si>
    <t>Кузнецов Константин</t>
  </si>
  <si>
    <t>Мешков Олег</t>
  </si>
  <si>
    <t>Яковкин Андрей</t>
  </si>
  <si>
    <t>Рубцовск</t>
  </si>
  <si>
    <t>Фомичев Вячеслав</t>
  </si>
  <si>
    <t>Кафлевская Анна</t>
  </si>
  <si>
    <t>Мешкова Наталья</t>
  </si>
  <si>
    <t>7 миля, Иркутск</t>
  </si>
  <si>
    <t>Кубок Скорпиона 2011</t>
  </si>
  <si>
    <t xml:space="preserve"> "Кубок Скорпиона 2011"</t>
  </si>
  <si>
    <t>16.11. - 19.11.2011 г.                    г.Новосибирск</t>
  </si>
  <si>
    <t>финал</t>
  </si>
  <si>
    <t>16.11.-19.11.2011                    г. Новосибирск</t>
  </si>
  <si>
    <t>"Кубок Скорпиона 2011"</t>
  </si>
  <si>
    <t>СКОРПИОНЫ</t>
  </si>
  <si>
    <t>Арбузов Дмитрий</t>
  </si>
  <si>
    <t>Машков Михаил</t>
  </si>
  <si>
    <t>Волков Василий</t>
  </si>
  <si>
    <t>Ерохин Сергей</t>
  </si>
  <si>
    <t>Бабюк Николай</t>
  </si>
  <si>
    <t>Невоструев Владимир</t>
  </si>
  <si>
    <t>Томск</t>
  </si>
  <si>
    <t>Ильин Алексей</t>
  </si>
  <si>
    <t>Гамолина Светлана</t>
  </si>
  <si>
    <t>Невоструева Наталья</t>
  </si>
  <si>
    <t>Каширская Ольга</t>
  </si>
  <si>
    <t>Хасанова Алина</t>
  </si>
  <si>
    <t>Юдина Кристина</t>
  </si>
  <si>
    <t>Петрова Наталия</t>
  </si>
  <si>
    <t>Блашковский Алексей</t>
  </si>
  <si>
    <t>Кемерово</t>
  </si>
  <si>
    <t>Чирков Юрий</t>
  </si>
  <si>
    <t>Суханов Михаил</t>
  </si>
  <si>
    <t>Мурзин Андрей</t>
  </si>
  <si>
    <t>Родкин Николай</t>
  </si>
  <si>
    <t>Мамонтов Алексей</t>
  </si>
  <si>
    <t>Бражников Владислав</t>
  </si>
  <si>
    <t>Новокузнецк</t>
  </si>
  <si>
    <t>Долгушин Алексей</t>
  </si>
  <si>
    <t>Митрошкин Александр</t>
  </si>
  <si>
    <t>Митрошкин Иван</t>
  </si>
  <si>
    <t>Поторочин Владимир</t>
  </si>
  <si>
    <t>Филиппов Владислав</t>
  </si>
  <si>
    <t>Зиновьев Святослав</t>
  </si>
  <si>
    <t>Копыльцов Константин</t>
  </si>
  <si>
    <t>Хохлов Олег</t>
  </si>
  <si>
    <t>Хохлов Александр</t>
  </si>
  <si>
    <t>Жеребцов Михаил</t>
  </si>
  <si>
    <t>Влаев Федор</t>
  </si>
  <si>
    <t>Милкина Юлия</t>
  </si>
  <si>
    <t>Копыльцова Светлана</t>
  </si>
  <si>
    <t>Николаев Владимир</t>
  </si>
  <si>
    <t>Резниченко Александр</t>
  </si>
  <si>
    <t>Вайс Владимир</t>
  </si>
  <si>
    <t>Бурашников Сергей</t>
  </si>
  <si>
    <t>Грехов Иван</t>
  </si>
  <si>
    <t>Бушуев Александр</t>
  </si>
  <si>
    <t>Прозукин Андрей</t>
  </si>
  <si>
    <t>Резниченко Сергей</t>
  </si>
  <si>
    <t>Комова Марина</t>
  </si>
  <si>
    <t>Степанова Татьяна</t>
  </si>
  <si>
    <t>Петренко Елена</t>
  </si>
  <si>
    <t>Долженко Елена</t>
  </si>
  <si>
    <t>Нагайцева Елена</t>
  </si>
  <si>
    <t>Семенов Вадим</t>
  </si>
  <si>
    <t>Лубенец Анна</t>
  </si>
  <si>
    <t>Бредихин Дмитрий</t>
  </si>
  <si>
    <t>Паршуков Максим</t>
  </si>
  <si>
    <t>Лаврентьева Виктория</t>
  </si>
  <si>
    <t>Пономарев Евгений</t>
  </si>
  <si>
    <t>Притужалова Лариса</t>
  </si>
  <si>
    <t>Поваляев Борис</t>
  </si>
  <si>
    <t>Соперниками входящим игрокам  с 01 по 04 места, становятся победители предыдущего раунда с наибольшим номером соответственно</t>
  </si>
  <si>
    <t>Ушакова Кристина</t>
  </si>
  <si>
    <t>Максимов Артем</t>
  </si>
  <si>
    <t>Мотрук Анна</t>
  </si>
  <si>
    <t>Бадина Наталья</t>
  </si>
  <si>
    <t>Аксенов Анатолий</t>
  </si>
  <si>
    <t>Симонова Татьяна</t>
  </si>
  <si>
    <t>Усов Леонид</t>
  </si>
  <si>
    <t>Галочкин Алексей</t>
  </si>
  <si>
    <t>Королев Алексей</t>
  </si>
  <si>
    <t>десперадо</t>
  </si>
  <si>
    <t>женщины</t>
  </si>
  <si>
    <t>х</t>
  </si>
  <si>
    <t>шок-десперадо</t>
  </si>
  <si>
    <t xml:space="preserve">Глазкова </t>
  </si>
  <si>
    <t>Кузнецов</t>
  </si>
  <si>
    <t>Чирков</t>
  </si>
  <si>
    <t>Филиппов</t>
  </si>
  <si>
    <t>Галочкин</t>
  </si>
  <si>
    <t>Дарьенко</t>
  </si>
  <si>
    <t>Грязин</t>
  </si>
  <si>
    <t>Поторочин В.</t>
  </si>
  <si>
    <t>Кравченко</t>
  </si>
  <si>
    <t>Влаев</t>
  </si>
  <si>
    <t>Беленький</t>
  </si>
  <si>
    <t>Баранов</t>
  </si>
  <si>
    <t>Арбузов</t>
  </si>
  <si>
    <t>Попов</t>
  </si>
  <si>
    <t>Долгушин</t>
  </si>
  <si>
    <t>Волков</t>
  </si>
  <si>
    <t>Бабюк</t>
  </si>
  <si>
    <t xml:space="preserve">Глазков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</si>
</sst>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50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sz val="14"/>
      <name val="Arial Black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i/>
      <sz val="13"/>
      <name val="Comic Sans MS"/>
      <family val="4"/>
    </font>
    <font>
      <sz val="11"/>
      <name val="Arial Cyr"/>
      <family val="0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i/>
      <sz val="16"/>
      <name val="Comic Sans MS"/>
      <family val="4"/>
    </font>
    <font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i/>
      <sz val="24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20" borderId="17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3" fillId="20" borderId="28" xfId="0" applyFont="1" applyFill="1" applyBorder="1" applyAlignment="1">
      <alignment horizontal="center"/>
    </xf>
    <xf numFmtId="0" fontId="43" fillId="20" borderId="14" xfId="0" applyFont="1" applyFill="1" applyBorder="1" applyAlignment="1">
      <alignment horizontal="center"/>
    </xf>
    <xf numFmtId="0" fontId="43" fillId="20" borderId="2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" name="Line 5"/>
        <xdr:cNvSpPr>
          <a:spLocks/>
        </xdr:cNvSpPr>
      </xdr:nvSpPr>
      <xdr:spPr>
        <a:xfrm>
          <a:off x="140112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40112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36</xdr:row>
      <xdr:rowOff>0</xdr:rowOff>
    </xdr:from>
    <xdr:to>
      <xdr:col>10</xdr:col>
      <xdr:colOff>304800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>
          <a:off x="71818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Line 5"/>
        <xdr:cNvSpPr>
          <a:spLocks/>
        </xdr:cNvSpPr>
      </xdr:nvSpPr>
      <xdr:spPr>
        <a:xfrm>
          <a:off x="111347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1134725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36</xdr:row>
      <xdr:rowOff>0</xdr:rowOff>
    </xdr:from>
    <xdr:to>
      <xdr:col>12</xdr:col>
      <xdr:colOff>304800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>
          <a:off x="84201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69437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9437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69437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9437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13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892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2"/>
  <sheetViews>
    <sheetView zoomScale="90" zoomScaleNormal="90" zoomScaleSheetLayoutView="75" zoomScalePageLayoutView="0" workbookViewId="0" topLeftCell="C2">
      <selection activeCell="V12" sqref="V12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11" customWidth="1"/>
    <col min="12" max="12" width="7.625" style="11" customWidth="1"/>
    <col min="13" max="18" width="6.75390625" style="11" customWidth="1" outlineLevel="1"/>
    <col min="19" max="19" width="9.75390625" style="11" customWidth="1" outlineLevel="1"/>
    <col min="20" max="20" width="9.25390625" style="11" customWidth="1" outlineLevel="1"/>
    <col min="21" max="21" width="9.125" style="11" customWidth="1"/>
    <col min="22" max="22" width="9.00390625" style="1" customWidth="1"/>
    <col min="23" max="16384" width="9.125" style="1" customWidth="1"/>
  </cols>
  <sheetData>
    <row r="2" spans="1:20" ht="24" customHeigh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4" customHeight="1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2.5">
      <c r="A4" s="106" t="s">
        <v>66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3:19" ht="12" customHeight="1">
      <c r="C5" s="23"/>
      <c r="D5" s="24"/>
      <c r="E5" s="23"/>
      <c r="F5" s="23"/>
      <c r="G5" s="23"/>
      <c r="H5" s="23"/>
      <c r="I5" s="23"/>
      <c r="J5" s="23"/>
      <c r="K5" s="5"/>
      <c r="L5" s="5"/>
      <c r="M5" s="5"/>
      <c r="N5" s="5"/>
      <c r="O5" s="5"/>
      <c r="P5" s="5"/>
      <c r="Q5" s="5"/>
      <c r="R5" s="5"/>
      <c r="S5" s="5"/>
    </row>
    <row r="6" spans="1:21" ht="18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0"/>
    </row>
    <row r="7" spans="1:21" ht="18.75" thickBot="1">
      <c r="A7" s="116" t="s">
        <v>29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0"/>
    </row>
    <row r="8" spans="1:21" s="4" customFormat="1" ht="7.5" hidden="1" thickBot="1">
      <c r="A8" s="3"/>
      <c r="B8" s="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5" customFormat="1" ht="25.5" customHeight="1">
      <c r="A9" s="113" t="s">
        <v>0</v>
      </c>
      <c r="B9" s="110" t="s">
        <v>34</v>
      </c>
      <c r="C9" s="107" t="s">
        <v>1</v>
      </c>
      <c r="D9" s="107" t="s">
        <v>2</v>
      </c>
      <c r="E9" s="107" t="s">
        <v>3</v>
      </c>
      <c r="F9" s="107" t="s">
        <v>4</v>
      </c>
      <c r="G9" s="107" t="s">
        <v>5</v>
      </c>
      <c r="H9" s="107" t="s">
        <v>6</v>
      </c>
      <c r="I9" s="107" t="s">
        <v>7</v>
      </c>
      <c r="J9" s="107" t="s">
        <v>8</v>
      </c>
      <c r="K9" s="107" t="s">
        <v>23</v>
      </c>
      <c r="L9" s="107" t="s">
        <v>24</v>
      </c>
      <c r="M9" s="107" t="s">
        <v>9</v>
      </c>
      <c r="N9" s="107" t="s">
        <v>10</v>
      </c>
      <c r="O9" s="107" t="s">
        <v>11</v>
      </c>
      <c r="P9" s="107" t="s">
        <v>12</v>
      </c>
      <c r="Q9" s="107" t="s">
        <v>13</v>
      </c>
      <c r="R9" s="107" t="s">
        <v>14</v>
      </c>
      <c r="S9" s="107" t="s">
        <v>30</v>
      </c>
      <c r="T9" s="107" t="s">
        <v>31</v>
      </c>
      <c r="U9" s="29"/>
    </row>
    <row r="10" spans="1:21" s="5" customFormat="1" ht="12.75" customHeight="1">
      <c r="A10" s="114"/>
      <c r="B10" s="1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29"/>
    </row>
    <row r="11" spans="1:22" s="5" customFormat="1" ht="13.5" thickBot="1">
      <c r="A11" s="115"/>
      <c r="B11" s="112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29"/>
      <c r="V11" s="22" t="s">
        <v>32</v>
      </c>
    </row>
    <row r="12" spans="1:22" ht="21" customHeight="1" thickBot="1">
      <c r="A12" s="58">
        <v>1</v>
      </c>
      <c r="B12" s="51" t="s">
        <v>46</v>
      </c>
      <c r="C12" s="35" t="s">
        <v>56</v>
      </c>
      <c r="D12" s="36" t="s">
        <v>44</v>
      </c>
      <c r="E12" s="30">
        <v>212</v>
      </c>
      <c r="F12" s="31">
        <v>194</v>
      </c>
      <c r="G12" s="30">
        <v>254</v>
      </c>
      <c r="H12" s="31">
        <v>236</v>
      </c>
      <c r="I12" s="30">
        <v>175</v>
      </c>
      <c r="J12" s="31">
        <v>209</v>
      </c>
      <c r="K12" s="52">
        <f aca="true" t="shared" si="0" ref="K12:K43">AVERAGE(E12:J12)</f>
        <v>213.33333333333334</v>
      </c>
      <c r="L12" s="53">
        <f aca="true" t="shared" si="1" ref="L12:L43">SUM(E12:J12)</f>
        <v>1280</v>
      </c>
      <c r="M12" s="31">
        <v>245</v>
      </c>
      <c r="N12" s="30">
        <v>206</v>
      </c>
      <c r="O12" s="31">
        <v>236</v>
      </c>
      <c r="P12" s="30">
        <v>201</v>
      </c>
      <c r="Q12" s="31">
        <v>226</v>
      </c>
      <c r="R12" s="30">
        <v>266</v>
      </c>
      <c r="S12" s="46">
        <f aca="true" t="shared" si="2" ref="S12:S43">AVERAGE(E12:J12,M12:R12)</f>
        <v>221.66666666666666</v>
      </c>
      <c r="T12" s="30">
        <f aca="true" t="shared" si="3" ref="T12:T43">SUM(L12:R12)</f>
        <v>2660</v>
      </c>
      <c r="U12" s="19">
        <f aca="true" t="shared" si="4" ref="U12:U43">MAX(E12:J12,M12:R12)-MIN(E12:J12,M12:R12)</f>
        <v>91</v>
      </c>
      <c r="V12" s="27">
        <f>MAX(E12:J72,M12:R72)</f>
        <v>268</v>
      </c>
    </row>
    <row r="13" spans="1:21" ht="21" customHeight="1" thickBot="1">
      <c r="A13" s="59">
        <v>2</v>
      </c>
      <c r="B13" s="55" t="s">
        <v>72</v>
      </c>
      <c r="C13" s="37" t="s">
        <v>42</v>
      </c>
      <c r="D13" s="36" t="s">
        <v>44</v>
      </c>
      <c r="E13" s="32">
        <v>245</v>
      </c>
      <c r="F13" s="33">
        <v>195</v>
      </c>
      <c r="G13" s="32">
        <v>235</v>
      </c>
      <c r="H13" s="33">
        <v>206</v>
      </c>
      <c r="I13" s="32">
        <v>232</v>
      </c>
      <c r="J13" s="33">
        <v>181</v>
      </c>
      <c r="K13" s="52">
        <f t="shared" si="0"/>
        <v>215.66666666666666</v>
      </c>
      <c r="L13" s="53">
        <f t="shared" si="1"/>
        <v>1294</v>
      </c>
      <c r="M13" s="33">
        <v>197</v>
      </c>
      <c r="N13" s="32">
        <v>214</v>
      </c>
      <c r="O13" s="33">
        <v>222</v>
      </c>
      <c r="P13" s="32">
        <v>186</v>
      </c>
      <c r="Q13" s="33">
        <v>268</v>
      </c>
      <c r="R13" s="32">
        <v>201</v>
      </c>
      <c r="S13" s="46">
        <f t="shared" si="2"/>
        <v>215.16666666666666</v>
      </c>
      <c r="T13" s="30">
        <f t="shared" si="3"/>
        <v>2582</v>
      </c>
      <c r="U13" s="19">
        <f t="shared" si="4"/>
        <v>87</v>
      </c>
    </row>
    <row r="14" spans="1:21" ht="21" customHeight="1" thickBot="1">
      <c r="A14" s="59">
        <v>3</v>
      </c>
      <c r="B14" s="55" t="s">
        <v>46</v>
      </c>
      <c r="C14" s="37" t="s">
        <v>153</v>
      </c>
      <c r="D14" s="36" t="s">
        <v>110</v>
      </c>
      <c r="E14" s="32">
        <v>152</v>
      </c>
      <c r="F14" s="33">
        <v>173</v>
      </c>
      <c r="G14" s="32">
        <v>194</v>
      </c>
      <c r="H14" s="33">
        <v>250</v>
      </c>
      <c r="I14" s="32">
        <v>196</v>
      </c>
      <c r="J14" s="33">
        <v>258</v>
      </c>
      <c r="K14" s="52">
        <f t="shared" si="0"/>
        <v>203.83333333333334</v>
      </c>
      <c r="L14" s="53">
        <f t="shared" si="1"/>
        <v>1223</v>
      </c>
      <c r="M14" s="31">
        <v>237</v>
      </c>
      <c r="N14" s="34">
        <v>225</v>
      </c>
      <c r="O14" s="31">
        <v>174</v>
      </c>
      <c r="P14" s="34">
        <v>216</v>
      </c>
      <c r="Q14" s="31">
        <v>192</v>
      </c>
      <c r="R14" s="34">
        <v>163</v>
      </c>
      <c r="S14" s="46">
        <f t="shared" si="2"/>
        <v>202.5</v>
      </c>
      <c r="T14" s="30">
        <f t="shared" si="3"/>
        <v>2430</v>
      </c>
      <c r="U14" s="19">
        <f t="shared" si="4"/>
        <v>106</v>
      </c>
    </row>
    <row r="15" spans="1:21" ht="21" customHeight="1" thickBot="1">
      <c r="A15" s="58">
        <v>4</v>
      </c>
      <c r="B15" s="56" t="s">
        <v>46</v>
      </c>
      <c r="C15" s="37" t="s">
        <v>62</v>
      </c>
      <c r="D15" s="36" t="s">
        <v>45</v>
      </c>
      <c r="E15" s="32">
        <v>155</v>
      </c>
      <c r="F15" s="33">
        <v>186</v>
      </c>
      <c r="G15" s="32">
        <v>190</v>
      </c>
      <c r="H15" s="33">
        <v>268</v>
      </c>
      <c r="I15" s="32">
        <v>235</v>
      </c>
      <c r="J15" s="33">
        <v>192</v>
      </c>
      <c r="K15" s="52">
        <f t="shared" si="0"/>
        <v>204.33333333333334</v>
      </c>
      <c r="L15" s="53">
        <f t="shared" si="1"/>
        <v>1226</v>
      </c>
      <c r="M15" s="33">
        <v>160</v>
      </c>
      <c r="N15" s="32">
        <v>205</v>
      </c>
      <c r="O15" s="33">
        <v>157</v>
      </c>
      <c r="P15" s="32">
        <v>235</v>
      </c>
      <c r="Q15" s="33">
        <v>212</v>
      </c>
      <c r="R15" s="32">
        <v>182</v>
      </c>
      <c r="S15" s="46">
        <f t="shared" si="2"/>
        <v>198.08333333333334</v>
      </c>
      <c r="T15" s="30">
        <f t="shared" si="3"/>
        <v>2377</v>
      </c>
      <c r="U15" s="19">
        <f t="shared" si="4"/>
        <v>113</v>
      </c>
    </row>
    <row r="16" spans="1:21" ht="21" customHeight="1" thickBot="1">
      <c r="A16" s="59">
        <v>5</v>
      </c>
      <c r="B16" s="55"/>
      <c r="C16" s="37" t="s">
        <v>90</v>
      </c>
      <c r="D16" s="36" t="s">
        <v>44</v>
      </c>
      <c r="E16" s="32">
        <v>195</v>
      </c>
      <c r="F16" s="33">
        <v>158</v>
      </c>
      <c r="G16" s="32">
        <v>137</v>
      </c>
      <c r="H16" s="33">
        <v>172</v>
      </c>
      <c r="I16" s="32">
        <v>233</v>
      </c>
      <c r="J16" s="33">
        <v>210</v>
      </c>
      <c r="K16" s="52">
        <f t="shared" si="0"/>
        <v>184.16666666666666</v>
      </c>
      <c r="L16" s="53">
        <f t="shared" si="1"/>
        <v>1105</v>
      </c>
      <c r="M16" s="33">
        <v>225</v>
      </c>
      <c r="N16" s="32">
        <v>245</v>
      </c>
      <c r="O16" s="33">
        <v>189</v>
      </c>
      <c r="P16" s="32">
        <v>245</v>
      </c>
      <c r="Q16" s="33">
        <v>213</v>
      </c>
      <c r="R16" s="32">
        <v>154</v>
      </c>
      <c r="S16" s="46">
        <f t="shared" si="2"/>
        <v>198</v>
      </c>
      <c r="T16" s="30">
        <f t="shared" si="3"/>
        <v>2376</v>
      </c>
      <c r="U16" s="19">
        <f t="shared" si="4"/>
        <v>108</v>
      </c>
    </row>
    <row r="17" spans="1:21" ht="21" customHeight="1" thickBot="1">
      <c r="A17" s="59">
        <v>6</v>
      </c>
      <c r="B17" s="55"/>
      <c r="C17" s="37" t="s">
        <v>112</v>
      </c>
      <c r="D17" s="36" t="s">
        <v>53</v>
      </c>
      <c r="E17" s="32">
        <v>183</v>
      </c>
      <c r="F17" s="33">
        <v>168</v>
      </c>
      <c r="G17" s="32">
        <v>226</v>
      </c>
      <c r="H17" s="33">
        <v>211</v>
      </c>
      <c r="I17" s="32">
        <v>158</v>
      </c>
      <c r="J17" s="33">
        <v>201</v>
      </c>
      <c r="K17" s="52">
        <f t="shared" si="0"/>
        <v>191.16666666666666</v>
      </c>
      <c r="L17" s="53">
        <f t="shared" si="1"/>
        <v>1147</v>
      </c>
      <c r="M17" s="33">
        <v>186</v>
      </c>
      <c r="N17" s="32">
        <v>189</v>
      </c>
      <c r="O17" s="33">
        <v>189</v>
      </c>
      <c r="P17" s="32">
        <v>189</v>
      </c>
      <c r="Q17" s="33">
        <v>235</v>
      </c>
      <c r="R17" s="32">
        <v>213</v>
      </c>
      <c r="S17" s="46">
        <f t="shared" si="2"/>
        <v>195.66666666666666</v>
      </c>
      <c r="T17" s="30">
        <f t="shared" si="3"/>
        <v>2348</v>
      </c>
      <c r="U17" s="19">
        <f t="shared" si="4"/>
        <v>77</v>
      </c>
    </row>
    <row r="18" spans="1:21" ht="21" customHeight="1" thickBot="1">
      <c r="A18" s="59">
        <v>7</v>
      </c>
      <c r="B18" s="56"/>
      <c r="C18" s="37" t="s">
        <v>107</v>
      </c>
      <c r="D18" s="36" t="s">
        <v>45</v>
      </c>
      <c r="E18" s="32">
        <v>164</v>
      </c>
      <c r="F18" s="33">
        <v>201</v>
      </c>
      <c r="G18" s="32">
        <v>180</v>
      </c>
      <c r="H18" s="33">
        <v>165</v>
      </c>
      <c r="I18" s="32">
        <v>233</v>
      </c>
      <c r="J18" s="33">
        <v>201</v>
      </c>
      <c r="K18" s="52">
        <f t="shared" si="0"/>
        <v>190.66666666666666</v>
      </c>
      <c r="L18" s="53">
        <f t="shared" si="1"/>
        <v>1144</v>
      </c>
      <c r="M18" s="33">
        <v>159</v>
      </c>
      <c r="N18" s="32">
        <v>235</v>
      </c>
      <c r="O18" s="33">
        <v>181</v>
      </c>
      <c r="P18" s="32">
        <v>219</v>
      </c>
      <c r="Q18" s="33">
        <v>187</v>
      </c>
      <c r="R18" s="32">
        <v>218</v>
      </c>
      <c r="S18" s="46">
        <f t="shared" si="2"/>
        <v>195.25</v>
      </c>
      <c r="T18" s="30">
        <f t="shared" si="3"/>
        <v>2343</v>
      </c>
      <c r="U18" s="19">
        <f t="shared" si="4"/>
        <v>76</v>
      </c>
    </row>
    <row r="19" spans="1:21" ht="21" customHeight="1" thickBot="1">
      <c r="A19" s="58">
        <v>8</v>
      </c>
      <c r="B19" s="55" t="s">
        <v>46</v>
      </c>
      <c r="C19" s="37" t="s">
        <v>92</v>
      </c>
      <c r="D19" s="36" t="s">
        <v>45</v>
      </c>
      <c r="E19" s="32">
        <v>201</v>
      </c>
      <c r="F19" s="33">
        <v>183</v>
      </c>
      <c r="G19" s="32">
        <v>210</v>
      </c>
      <c r="H19" s="33">
        <v>176</v>
      </c>
      <c r="I19" s="32">
        <v>197</v>
      </c>
      <c r="J19" s="33">
        <v>183</v>
      </c>
      <c r="K19" s="52">
        <f t="shared" si="0"/>
        <v>191.66666666666666</v>
      </c>
      <c r="L19" s="53">
        <f t="shared" si="1"/>
        <v>1150</v>
      </c>
      <c r="M19" s="33">
        <v>189</v>
      </c>
      <c r="N19" s="32">
        <v>177</v>
      </c>
      <c r="O19" s="33">
        <v>192</v>
      </c>
      <c r="P19" s="32">
        <v>189</v>
      </c>
      <c r="Q19" s="33">
        <v>235</v>
      </c>
      <c r="R19" s="32">
        <v>206</v>
      </c>
      <c r="S19" s="46">
        <f t="shared" si="2"/>
        <v>194.83333333333334</v>
      </c>
      <c r="T19" s="30">
        <f t="shared" si="3"/>
        <v>2338</v>
      </c>
      <c r="U19" s="19">
        <f t="shared" si="4"/>
        <v>59</v>
      </c>
    </row>
    <row r="20" spans="1:21" ht="21" customHeight="1" thickBot="1">
      <c r="A20" s="59">
        <v>9</v>
      </c>
      <c r="B20" s="55"/>
      <c r="C20" s="37" t="s">
        <v>58</v>
      </c>
      <c r="D20" s="36" t="s">
        <v>53</v>
      </c>
      <c r="E20" s="32">
        <v>203</v>
      </c>
      <c r="F20" s="33">
        <v>196</v>
      </c>
      <c r="G20" s="32">
        <v>181</v>
      </c>
      <c r="H20" s="33">
        <v>197</v>
      </c>
      <c r="I20" s="32">
        <v>223</v>
      </c>
      <c r="J20" s="33">
        <v>161</v>
      </c>
      <c r="K20" s="52">
        <f t="shared" si="0"/>
        <v>193.5</v>
      </c>
      <c r="L20" s="53">
        <f t="shared" si="1"/>
        <v>1161</v>
      </c>
      <c r="M20" s="33">
        <v>172</v>
      </c>
      <c r="N20" s="32">
        <v>197</v>
      </c>
      <c r="O20" s="33">
        <v>200</v>
      </c>
      <c r="P20" s="32">
        <v>213</v>
      </c>
      <c r="Q20" s="33">
        <v>205</v>
      </c>
      <c r="R20" s="32">
        <v>186</v>
      </c>
      <c r="S20" s="46">
        <f t="shared" si="2"/>
        <v>194.5</v>
      </c>
      <c r="T20" s="30">
        <f t="shared" si="3"/>
        <v>2334</v>
      </c>
      <c r="U20" s="19">
        <f t="shared" si="4"/>
        <v>62</v>
      </c>
    </row>
    <row r="21" spans="1:21" ht="21" customHeight="1" thickBot="1">
      <c r="A21" s="59">
        <v>10</v>
      </c>
      <c r="B21" s="56" t="s">
        <v>46</v>
      </c>
      <c r="C21" s="38" t="s">
        <v>142</v>
      </c>
      <c r="D21" s="36" t="s">
        <v>44</v>
      </c>
      <c r="E21" s="32">
        <v>198</v>
      </c>
      <c r="F21" s="33">
        <v>185</v>
      </c>
      <c r="G21" s="32">
        <v>202</v>
      </c>
      <c r="H21" s="33">
        <v>198</v>
      </c>
      <c r="I21" s="32">
        <v>177</v>
      </c>
      <c r="J21" s="33">
        <v>188</v>
      </c>
      <c r="K21" s="52">
        <f t="shared" si="0"/>
        <v>191.33333333333334</v>
      </c>
      <c r="L21" s="53">
        <f t="shared" si="1"/>
        <v>1148</v>
      </c>
      <c r="M21" s="33">
        <v>226</v>
      </c>
      <c r="N21" s="32">
        <v>202</v>
      </c>
      <c r="O21" s="33">
        <v>196</v>
      </c>
      <c r="P21" s="32">
        <v>171</v>
      </c>
      <c r="Q21" s="33">
        <v>166</v>
      </c>
      <c r="R21" s="32">
        <v>223</v>
      </c>
      <c r="S21" s="46">
        <f t="shared" si="2"/>
        <v>194.33333333333334</v>
      </c>
      <c r="T21" s="30">
        <f t="shared" si="3"/>
        <v>2332</v>
      </c>
      <c r="U21" s="19">
        <f t="shared" si="4"/>
        <v>60</v>
      </c>
    </row>
    <row r="22" spans="1:21" ht="21" customHeight="1" thickBot="1">
      <c r="A22" s="59">
        <v>11</v>
      </c>
      <c r="B22" s="55"/>
      <c r="C22" s="37" t="s">
        <v>89</v>
      </c>
      <c r="D22" s="36" t="s">
        <v>53</v>
      </c>
      <c r="E22" s="32">
        <v>156</v>
      </c>
      <c r="F22" s="33">
        <v>189</v>
      </c>
      <c r="G22" s="32">
        <v>214</v>
      </c>
      <c r="H22" s="33">
        <v>230</v>
      </c>
      <c r="I22" s="32">
        <v>193</v>
      </c>
      <c r="J22" s="33">
        <v>167</v>
      </c>
      <c r="K22" s="52">
        <f t="shared" si="0"/>
        <v>191.5</v>
      </c>
      <c r="L22" s="53">
        <f t="shared" si="1"/>
        <v>1149</v>
      </c>
      <c r="M22" s="33">
        <v>177</v>
      </c>
      <c r="N22" s="32">
        <v>193</v>
      </c>
      <c r="O22" s="33">
        <v>201</v>
      </c>
      <c r="P22" s="32">
        <v>200</v>
      </c>
      <c r="Q22" s="33">
        <v>196</v>
      </c>
      <c r="R22" s="32">
        <v>196</v>
      </c>
      <c r="S22" s="46">
        <f t="shared" si="2"/>
        <v>192.66666666666666</v>
      </c>
      <c r="T22" s="30">
        <f t="shared" si="3"/>
        <v>2312</v>
      </c>
      <c r="U22" s="19">
        <f t="shared" si="4"/>
        <v>74</v>
      </c>
    </row>
    <row r="23" spans="1:21" ht="21" customHeight="1" thickBot="1">
      <c r="A23" s="58">
        <v>12</v>
      </c>
      <c r="B23" s="55"/>
      <c r="C23" s="37" t="s">
        <v>69</v>
      </c>
      <c r="D23" s="36" t="s">
        <v>44</v>
      </c>
      <c r="E23" s="32">
        <v>179</v>
      </c>
      <c r="F23" s="33">
        <v>181</v>
      </c>
      <c r="G23" s="32">
        <v>205</v>
      </c>
      <c r="H23" s="33">
        <v>160</v>
      </c>
      <c r="I23" s="32">
        <v>177</v>
      </c>
      <c r="J23" s="33">
        <v>187</v>
      </c>
      <c r="K23" s="52">
        <f t="shared" si="0"/>
        <v>181.5</v>
      </c>
      <c r="L23" s="53">
        <f t="shared" si="1"/>
        <v>1089</v>
      </c>
      <c r="M23" s="33">
        <v>226</v>
      </c>
      <c r="N23" s="32">
        <v>224</v>
      </c>
      <c r="O23" s="33">
        <v>177</v>
      </c>
      <c r="P23" s="32">
        <v>197</v>
      </c>
      <c r="Q23" s="33">
        <v>181</v>
      </c>
      <c r="R23" s="32">
        <v>203</v>
      </c>
      <c r="S23" s="46">
        <f t="shared" si="2"/>
        <v>191.41666666666666</v>
      </c>
      <c r="T23" s="30">
        <f t="shared" si="3"/>
        <v>2297</v>
      </c>
      <c r="U23" s="19">
        <f t="shared" si="4"/>
        <v>66</v>
      </c>
    </row>
    <row r="24" spans="1:21" ht="21" customHeight="1" thickBot="1">
      <c r="A24" s="59">
        <v>13</v>
      </c>
      <c r="B24" s="56" t="s">
        <v>46</v>
      </c>
      <c r="C24" s="40" t="s">
        <v>114</v>
      </c>
      <c r="D24" s="36" t="s">
        <v>44</v>
      </c>
      <c r="E24" s="32">
        <v>177</v>
      </c>
      <c r="F24" s="33">
        <v>231</v>
      </c>
      <c r="G24" s="32">
        <v>190</v>
      </c>
      <c r="H24" s="33">
        <v>190</v>
      </c>
      <c r="I24" s="32">
        <v>175</v>
      </c>
      <c r="J24" s="33">
        <v>217</v>
      </c>
      <c r="K24" s="52">
        <f t="shared" si="0"/>
        <v>196.66666666666666</v>
      </c>
      <c r="L24" s="53">
        <f t="shared" si="1"/>
        <v>1180</v>
      </c>
      <c r="M24" s="33">
        <v>149</v>
      </c>
      <c r="N24" s="32">
        <v>185</v>
      </c>
      <c r="O24" s="33">
        <v>213</v>
      </c>
      <c r="P24" s="32">
        <v>187</v>
      </c>
      <c r="Q24" s="33">
        <v>191</v>
      </c>
      <c r="R24" s="32">
        <v>188</v>
      </c>
      <c r="S24" s="46">
        <f t="shared" si="2"/>
        <v>191.08333333333334</v>
      </c>
      <c r="T24" s="30">
        <f t="shared" si="3"/>
        <v>2293</v>
      </c>
      <c r="U24" s="19">
        <f t="shared" si="4"/>
        <v>82</v>
      </c>
    </row>
    <row r="25" spans="1:21" ht="21" customHeight="1" thickBot="1">
      <c r="A25" s="59">
        <v>14</v>
      </c>
      <c r="B25" s="55"/>
      <c r="C25" s="37" t="s">
        <v>154</v>
      </c>
      <c r="D25" s="36" t="s">
        <v>110</v>
      </c>
      <c r="E25" s="32">
        <v>186</v>
      </c>
      <c r="F25" s="33">
        <v>178</v>
      </c>
      <c r="G25" s="32">
        <v>226</v>
      </c>
      <c r="H25" s="33">
        <v>192</v>
      </c>
      <c r="I25" s="32">
        <v>204</v>
      </c>
      <c r="J25" s="33">
        <v>161</v>
      </c>
      <c r="K25" s="52">
        <f t="shared" si="0"/>
        <v>191.16666666666666</v>
      </c>
      <c r="L25" s="53">
        <f t="shared" si="1"/>
        <v>1147</v>
      </c>
      <c r="M25" s="33">
        <v>160</v>
      </c>
      <c r="N25" s="32">
        <v>201</v>
      </c>
      <c r="O25" s="33">
        <v>222</v>
      </c>
      <c r="P25" s="32">
        <v>187</v>
      </c>
      <c r="Q25" s="33">
        <v>206</v>
      </c>
      <c r="R25" s="32">
        <v>162</v>
      </c>
      <c r="S25" s="46">
        <f t="shared" si="2"/>
        <v>190.41666666666666</v>
      </c>
      <c r="T25" s="30">
        <f t="shared" si="3"/>
        <v>2285</v>
      </c>
      <c r="U25" s="19">
        <f t="shared" si="4"/>
        <v>66</v>
      </c>
    </row>
    <row r="26" spans="1:21" ht="21" customHeight="1" thickBot="1">
      <c r="A26" s="59">
        <v>15</v>
      </c>
      <c r="B26" s="55"/>
      <c r="C26" s="37" t="s">
        <v>73</v>
      </c>
      <c r="D26" s="36" t="s">
        <v>53</v>
      </c>
      <c r="E26" s="32">
        <v>213</v>
      </c>
      <c r="F26" s="33">
        <v>173</v>
      </c>
      <c r="G26" s="32">
        <v>152</v>
      </c>
      <c r="H26" s="33">
        <v>255</v>
      </c>
      <c r="I26" s="32">
        <v>149</v>
      </c>
      <c r="J26" s="33">
        <v>205</v>
      </c>
      <c r="K26" s="52">
        <f t="shared" si="0"/>
        <v>191.16666666666666</v>
      </c>
      <c r="L26" s="53">
        <f t="shared" si="1"/>
        <v>1147</v>
      </c>
      <c r="M26" s="33">
        <v>177</v>
      </c>
      <c r="N26" s="32">
        <v>206</v>
      </c>
      <c r="O26" s="33">
        <v>215</v>
      </c>
      <c r="P26" s="32">
        <v>164</v>
      </c>
      <c r="Q26" s="33">
        <v>178</v>
      </c>
      <c r="R26" s="32">
        <v>186</v>
      </c>
      <c r="S26" s="46">
        <f t="shared" si="2"/>
        <v>189.41666666666666</v>
      </c>
      <c r="T26" s="30">
        <f t="shared" si="3"/>
        <v>2273</v>
      </c>
      <c r="U26" s="19">
        <f t="shared" si="4"/>
        <v>106</v>
      </c>
    </row>
    <row r="27" spans="1:21" ht="21" customHeight="1" thickBot="1">
      <c r="A27" s="58">
        <v>16</v>
      </c>
      <c r="B27" s="55" t="s">
        <v>46</v>
      </c>
      <c r="C27" s="37" t="s">
        <v>93</v>
      </c>
      <c r="D27" s="36" t="s">
        <v>94</v>
      </c>
      <c r="E27" s="32">
        <v>205</v>
      </c>
      <c r="F27" s="33">
        <v>156</v>
      </c>
      <c r="G27" s="32">
        <v>177</v>
      </c>
      <c r="H27" s="33">
        <v>172</v>
      </c>
      <c r="I27" s="32">
        <v>224</v>
      </c>
      <c r="J27" s="33">
        <v>227</v>
      </c>
      <c r="K27" s="52">
        <f t="shared" si="0"/>
        <v>193.5</v>
      </c>
      <c r="L27" s="53">
        <f t="shared" si="1"/>
        <v>1161</v>
      </c>
      <c r="M27" s="33">
        <v>183</v>
      </c>
      <c r="N27" s="32">
        <v>216</v>
      </c>
      <c r="O27" s="33">
        <v>147</v>
      </c>
      <c r="P27" s="32">
        <v>190</v>
      </c>
      <c r="Q27" s="33">
        <v>158</v>
      </c>
      <c r="R27" s="32">
        <v>213</v>
      </c>
      <c r="S27" s="46">
        <f t="shared" si="2"/>
        <v>189</v>
      </c>
      <c r="T27" s="30">
        <f t="shared" si="3"/>
        <v>2268</v>
      </c>
      <c r="U27" s="19">
        <f t="shared" si="4"/>
        <v>80</v>
      </c>
    </row>
    <row r="28" spans="1:21" ht="21" customHeight="1" thickBot="1">
      <c r="A28" s="54">
        <v>17</v>
      </c>
      <c r="B28" s="56"/>
      <c r="C28" s="37" t="s">
        <v>109</v>
      </c>
      <c r="D28" s="36" t="s">
        <v>110</v>
      </c>
      <c r="E28" s="32">
        <v>224</v>
      </c>
      <c r="F28" s="33">
        <v>187</v>
      </c>
      <c r="G28" s="32">
        <v>176</v>
      </c>
      <c r="H28" s="33">
        <v>195</v>
      </c>
      <c r="I28" s="32">
        <v>183</v>
      </c>
      <c r="J28" s="33">
        <v>163</v>
      </c>
      <c r="K28" s="52">
        <f t="shared" si="0"/>
        <v>188</v>
      </c>
      <c r="L28" s="53">
        <f t="shared" si="1"/>
        <v>1128</v>
      </c>
      <c r="M28" s="33">
        <v>207</v>
      </c>
      <c r="N28" s="32">
        <v>211</v>
      </c>
      <c r="O28" s="33">
        <v>223</v>
      </c>
      <c r="P28" s="32">
        <v>167</v>
      </c>
      <c r="Q28" s="33">
        <v>167</v>
      </c>
      <c r="R28" s="32">
        <v>160</v>
      </c>
      <c r="S28" s="46">
        <f t="shared" si="2"/>
        <v>188.58333333333334</v>
      </c>
      <c r="T28" s="30">
        <f t="shared" si="3"/>
        <v>2263</v>
      </c>
      <c r="U28" s="19">
        <f t="shared" si="4"/>
        <v>64</v>
      </c>
    </row>
    <row r="29" spans="1:21" ht="21" customHeight="1" thickBot="1">
      <c r="A29" s="54">
        <v>18</v>
      </c>
      <c r="B29" s="55" t="s">
        <v>47</v>
      </c>
      <c r="C29" s="37" t="s">
        <v>48</v>
      </c>
      <c r="D29" s="36" t="s">
        <v>80</v>
      </c>
      <c r="E29" s="32">
        <v>171</v>
      </c>
      <c r="F29" s="33">
        <v>203</v>
      </c>
      <c r="G29" s="32">
        <v>203</v>
      </c>
      <c r="H29" s="33">
        <v>245</v>
      </c>
      <c r="I29" s="32">
        <v>180</v>
      </c>
      <c r="J29" s="33">
        <v>196</v>
      </c>
      <c r="K29" s="52">
        <f t="shared" si="0"/>
        <v>199.66666666666666</v>
      </c>
      <c r="L29" s="53">
        <f t="shared" si="1"/>
        <v>1198</v>
      </c>
      <c r="M29" s="33">
        <v>211</v>
      </c>
      <c r="N29" s="32">
        <v>149</v>
      </c>
      <c r="O29" s="33">
        <v>180</v>
      </c>
      <c r="P29" s="32">
        <v>166</v>
      </c>
      <c r="Q29" s="33">
        <v>161</v>
      </c>
      <c r="R29" s="32">
        <v>194</v>
      </c>
      <c r="S29" s="46">
        <f t="shared" si="2"/>
        <v>188.25</v>
      </c>
      <c r="T29" s="30">
        <f t="shared" si="3"/>
        <v>2259</v>
      </c>
      <c r="U29" s="19">
        <f t="shared" si="4"/>
        <v>96</v>
      </c>
    </row>
    <row r="30" spans="1:21" ht="21" customHeight="1" thickBot="1">
      <c r="A30" s="50">
        <v>19</v>
      </c>
      <c r="B30" s="55"/>
      <c r="C30" s="37" t="s">
        <v>120</v>
      </c>
      <c r="D30" s="36" t="s">
        <v>44</v>
      </c>
      <c r="E30" s="32">
        <v>180</v>
      </c>
      <c r="F30" s="33">
        <v>171</v>
      </c>
      <c r="G30" s="32">
        <v>160</v>
      </c>
      <c r="H30" s="33">
        <v>223</v>
      </c>
      <c r="I30" s="32">
        <v>191</v>
      </c>
      <c r="J30" s="33">
        <v>182</v>
      </c>
      <c r="K30" s="52">
        <f t="shared" si="0"/>
        <v>184.5</v>
      </c>
      <c r="L30" s="53">
        <f t="shared" si="1"/>
        <v>1107</v>
      </c>
      <c r="M30" s="33">
        <v>176</v>
      </c>
      <c r="N30" s="32">
        <v>217</v>
      </c>
      <c r="O30" s="33">
        <v>181</v>
      </c>
      <c r="P30" s="32">
        <v>180</v>
      </c>
      <c r="Q30" s="33">
        <v>222</v>
      </c>
      <c r="R30" s="32">
        <v>168</v>
      </c>
      <c r="S30" s="46">
        <f t="shared" si="2"/>
        <v>187.58333333333334</v>
      </c>
      <c r="T30" s="30">
        <f t="shared" si="3"/>
        <v>2251</v>
      </c>
      <c r="U30" s="19">
        <f t="shared" si="4"/>
        <v>63</v>
      </c>
    </row>
    <row r="31" spans="1:21" ht="21" customHeight="1" thickBot="1">
      <c r="A31" s="54">
        <v>20</v>
      </c>
      <c r="B31" s="56"/>
      <c r="C31" s="37" t="s">
        <v>102</v>
      </c>
      <c r="D31" s="36" t="s">
        <v>103</v>
      </c>
      <c r="E31" s="32">
        <v>168</v>
      </c>
      <c r="F31" s="33">
        <v>151</v>
      </c>
      <c r="G31" s="32">
        <v>246</v>
      </c>
      <c r="H31" s="33">
        <v>215</v>
      </c>
      <c r="I31" s="32">
        <v>170</v>
      </c>
      <c r="J31" s="33">
        <v>155</v>
      </c>
      <c r="K31" s="52">
        <f t="shared" si="0"/>
        <v>184.16666666666666</v>
      </c>
      <c r="L31" s="53">
        <f t="shared" si="1"/>
        <v>1105</v>
      </c>
      <c r="M31" s="33">
        <v>171</v>
      </c>
      <c r="N31" s="32">
        <v>178</v>
      </c>
      <c r="O31" s="33">
        <v>222</v>
      </c>
      <c r="P31" s="32">
        <v>184</v>
      </c>
      <c r="Q31" s="33">
        <v>172</v>
      </c>
      <c r="R31" s="32">
        <v>203</v>
      </c>
      <c r="S31" s="46">
        <f t="shared" si="2"/>
        <v>186.25</v>
      </c>
      <c r="T31" s="30">
        <f t="shared" si="3"/>
        <v>2235</v>
      </c>
      <c r="U31" s="19">
        <f t="shared" si="4"/>
        <v>95</v>
      </c>
    </row>
    <row r="32" spans="1:21" ht="21" customHeight="1" thickBot="1">
      <c r="A32" s="54">
        <v>21</v>
      </c>
      <c r="B32" s="55"/>
      <c r="C32" s="37" t="s">
        <v>111</v>
      </c>
      <c r="D32" s="36" t="s">
        <v>110</v>
      </c>
      <c r="E32" s="32">
        <v>191</v>
      </c>
      <c r="F32" s="33">
        <v>170</v>
      </c>
      <c r="G32" s="32">
        <v>228</v>
      </c>
      <c r="H32" s="33">
        <v>123</v>
      </c>
      <c r="I32" s="32">
        <v>181</v>
      </c>
      <c r="J32" s="33">
        <v>193</v>
      </c>
      <c r="K32" s="52">
        <f t="shared" si="0"/>
        <v>181</v>
      </c>
      <c r="L32" s="53">
        <f t="shared" si="1"/>
        <v>1086</v>
      </c>
      <c r="M32" s="33">
        <v>237</v>
      </c>
      <c r="N32" s="32">
        <v>181</v>
      </c>
      <c r="O32" s="33">
        <v>215</v>
      </c>
      <c r="P32" s="32">
        <v>185</v>
      </c>
      <c r="Q32" s="33">
        <v>171</v>
      </c>
      <c r="R32" s="32">
        <v>160</v>
      </c>
      <c r="S32" s="46">
        <f t="shared" si="2"/>
        <v>186.25</v>
      </c>
      <c r="T32" s="30">
        <f t="shared" si="3"/>
        <v>2235</v>
      </c>
      <c r="U32" s="19">
        <f t="shared" si="4"/>
        <v>114</v>
      </c>
    </row>
    <row r="33" spans="1:21" ht="21" customHeight="1" thickBot="1">
      <c r="A33" s="50">
        <v>22</v>
      </c>
      <c r="B33" s="55"/>
      <c r="C33" s="37" t="s">
        <v>118</v>
      </c>
      <c r="D33" s="36" t="s">
        <v>44</v>
      </c>
      <c r="E33" s="32">
        <v>246</v>
      </c>
      <c r="F33" s="33">
        <v>195</v>
      </c>
      <c r="G33" s="32">
        <v>144</v>
      </c>
      <c r="H33" s="33">
        <v>176</v>
      </c>
      <c r="I33" s="32">
        <v>177</v>
      </c>
      <c r="J33" s="33">
        <v>179</v>
      </c>
      <c r="K33" s="52">
        <f t="shared" si="0"/>
        <v>186.16666666666666</v>
      </c>
      <c r="L33" s="53">
        <f t="shared" si="1"/>
        <v>1117</v>
      </c>
      <c r="M33" s="33">
        <v>181</v>
      </c>
      <c r="N33" s="32">
        <v>201</v>
      </c>
      <c r="O33" s="33">
        <v>190</v>
      </c>
      <c r="P33" s="32">
        <v>165</v>
      </c>
      <c r="Q33" s="33">
        <v>156</v>
      </c>
      <c r="R33" s="32">
        <v>223</v>
      </c>
      <c r="S33" s="46">
        <f t="shared" si="2"/>
        <v>186.08333333333334</v>
      </c>
      <c r="T33" s="30">
        <f t="shared" si="3"/>
        <v>2233</v>
      </c>
      <c r="U33" s="19">
        <f t="shared" si="4"/>
        <v>102</v>
      </c>
    </row>
    <row r="34" spans="1:21" ht="21" customHeight="1" thickBot="1">
      <c r="A34" s="54">
        <v>23</v>
      </c>
      <c r="B34" s="56" t="s">
        <v>46</v>
      </c>
      <c r="C34" s="37" t="s">
        <v>106</v>
      </c>
      <c r="D34" s="36" t="s">
        <v>44</v>
      </c>
      <c r="E34" s="32">
        <v>172</v>
      </c>
      <c r="F34" s="33">
        <v>180</v>
      </c>
      <c r="G34" s="32">
        <v>187</v>
      </c>
      <c r="H34" s="33">
        <v>160</v>
      </c>
      <c r="I34" s="32">
        <v>191</v>
      </c>
      <c r="J34" s="33">
        <v>203</v>
      </c>
      <c r="K34" s="52">
        <f t="shared" si="0"/>
        <v>182.16666666666666</v>
      </c>
      <c r="L34" s="53">
        <f t="shared" si="1"/>
        <v>1093</v>
      </c>
      <c r="M34" s="33">
        <v>189</v>
      </c>
      <c r="N34" s="32">
        <v>149</v>
      </c>
      <c r="O34" s="33">
        <v>165</v>
      </c>
      <c r="P34" s="32">
        <v>209</v>
      </c>
      <c r="Q34" s="33">
        <v>212</v>
      </c>
      <c r="R34" s="32">
        <v>210</v>
      </c>
      <c r="S34" s="46">
        <f t="shared" si="2"/>
        <v>185.58333333333334</v>
      </c>
      <c r="T34" s="30">
        <f t="shared" si="3"/>
        <v>2227</v>
      </c>
      <c r="U34" s="19">
        <f t="shared" si="4"/>
        <v>63</v>
      </c>
    </row>
    <row r="35" spans="1:21" ht="21" customHeight="1" thickBot="1">
      <c r="A35" s="54">
        <v>24</v>
      </c>
      <c r="B35" s="55"/>
      <c r="C35" s="37" t="s">
        <v>144</v>
      </c>
      <c r="D35" s="36" t="s">
        <v>53</v>
      </c>
      <c r="E35" s="32">
        <v>168</v>
      </c>
      <c r="F35" s="33">
        <v>175</v>
      </c>
      <c r="G35" s="32">
        <v>186</v>
      </c>
      <c r="H35" s="33">
        <v>164</v>
      </c>
      <c r="I35" s="32">
        <v>184</v>
      </c>
      <c r="J35" s="33">
        <v>167</v>
      </c>
      <c r="K35" s="52">
        <f t="shared" si="0"/>
        <v>174</v>
      </c>
      <c r="L35" s="53">
        <f t="shared" si="1"/>
        <v>1044</v>
      </c>
      <c r="M35" s="33">
        <v>181</v>
      </c>
      <c r="N35" s="32">
        <v>159</v>
      </c>
      <c r="O35" s="33">
        <v>244</v>
      </c>
      <c r="P35" s="32">
        <v>201</v>
      </c>
      <c r="Q35" s="33">
        <v>172</v>
      </c>
      <c r="R35" s="32">
        <v>213</v>
      </c>
      <c r="S35" s="46">
        <f t="shared" si="2"/>
        <v>184.5</v>
      </c>
      <c r="T35" s="30">
        <f t="shared" si="3"/>
        <v>2214</v>
      </c>
      <c r="U35" s="19">
        <f t="shared" si="4"/>
        <v>85</v>
      </c>
    </row>
    <row r="36" spans="1:21" ht="21" customHeight="1" thickBot="1">
      <c r="A36" s="50">
        <v>25</v>
      </c>
      <c r="B36" s="55" t="s">
        <v>46</v>
      </c>
      <c r="C36" s="37" t="s">
        <v>152</v>
      </c>
      <c r="D36" s="36" t="s">
        <v>80</v>
      </c>
      <c r="E36" s="32">
        <v>121</v>
      </c>
      <c r="F36" s="33">
        <v>157</v>
      </c>
      <c r="G36" s="32">
        <v>162</v>
      </c>
      <c r="H36" s="33">
        <v>190</v>
      </c>
      <c r="I36" s="32">
        <v>207</v>
      </c>
      <c r="J36" s="33">
        <v>221</v>
      </c>
      <c r="K36" s="52">
        <f t="shared" si="0"/>
        <v>176.33333333333334</v>
      </c>
      <c r="L36" s="53">
        <f t="shared" si="1"/>
        <v>1058</v>
      </c>
      <c r="M36" s="33">
        <v>175</v>
      </c>
      <c r="N36" s="32">
        <v>179</v>
      </c>
      <c r="O36" s="33">
        <v>209</v>
      </c>
      <c r="P36" s="32">
        <v>214</v>
      </c>
      <c r="Q36" s="33">
        <v>181</v>
      </c>
      <c r="R36" s="32">
        <v>192</v>
      </c>
      <c r="S36" s="46">
        <f t="shared" si="2"/>
        <v>184</v>
      </c>
      <c r="T36" s="30">
        <f t="shared" si="3"/>
        <v>2208</v>
      </c>
      <c r="U36" s="19">
        <f t="shared" si="4"/>
        <v>100</v>
      </c>
    </row>
    <row r="37" spans="1:21" ht="21" customHeight="1" thickBot="1">
      <c r="A37" s="54">
        <v>26</v>
      </c>
      <c r="B37" s="56"/>
      <c r="C37" s="37" t="s">
        <v>113</v>
      </c>
      <c r="D37" s="36" t="s">
        <v>53</v>
      </c>
      <c r="E37" s="32">
        <v>181</v>
      </c>
      <c r="F37" s="33">
        <v>197</v>
      </c>
      <c r="G37" s="32">
        <v>193</v>
      </c>
      <c r="H37" s="33">
        <v>156</v>
      </c>
      <c r="I37" s="32">
        <v>157</v>
      </c>
      <c r="J37" s="33">
        <v>187</v>
      </c>
      <c r="K37" s="52">
        <f t="shared" si="0"/>
        <v>178.5</v>
      </c>
      <c r="L37" s="53">
        <f t="shared" si="1"/>
        <v>1071</v>
      </c>
      <c r="M37" s="33">
        <v>161</v>
      </c>
      <c r="N37" s="32">
        <v>169</v>
      </c>
      <c r="O37" s="33">
        <v>251</v>
      </c>
      <c r="P37" s="32">
        <v>180</v>
      </c>
      <c r="Q37" s="33">
        <v>193</v>
      </c>
      <c r="R37" s="32">
        <v>181</v>
      </c>
      <c r="S37" s="46">
        <f t="shared" si="2"/>
        <v>183.83333333333334</v>
      </c>
      <c r="T37" s="30">
        <f t="shared" si="3"/>
        <v>2206</v>
      </c>
      <c r="U37" s="19">
        <f t="shared" si="4"/>
        <v>95</v>
      </c>
    </row>
    <row r="38" spans="1:21" ht="21" customHeight="1" thickBot="1">
      <c r="A38" s="54">
        <v>27</v>
      </c>
      <c r="B38" s="55" t="s">
        <v>46</v>
      </c>
      <c r="C38" s="37" t="s">
        <v>40</v>
      </c>
      <c r="D38" s="36" t="s">
        <v>80</v>
      </c>
      <c r="E38" s="34">
        <v>202</v>
      </c>
      <c r="F38" s="31">
        <v>207</v>
      </c>
      <c r="G38" s="34">
        <v>171</v>
      </c>
      <c r="H38" s="31">
        <v>226</v>
      </c>
      <c r="I38" s="34">
        <v>172</v>
      </c>
      <c r="J38" s="31">
        <v>190</v>
      </c>
      <c r="K38" s="52">
        <f t="shared" si="0"/>
        <v>194.66666666666666</v>
      </c>
      <c r="L38" s="53">
        <f t="shared" si="1"/>
        <v>1168</v>
      </c>
      <c r="M38" s="33">
        <v>202</v>
      </c>
      <c r="N38" s="32">
        <v>196</v>
      </c>
      <c r="O38" s="33">
        <v>164</v>
      </c>
      <c r="P38" s="32">
        <v>143</v>
      </c>
      <c r="Q38" s="33">
        <v>148</v>
      </c>
      <c r="R38" s="32">
        <v>179</v>
      </c>
      <c r="S38" s="46">
        <f t="shared" si="2"/>
        <v>183.33333333333334</v>
      </c>
      <c r="T38" s="30">
        <f t="shared" si="3"/>
        <v>2200</v>
      </c>
      <c r="U38" s="19">
        <f t="shared" si="4"/>
        <v>83</v>
      </c>
    </row>
    <row r="39" spans="1:21" ht="21" customHeight="1" thickBot="1">
      <c r="A39" s="50">
        <v>28</v>
      </c>
      <c r="B39" s="55"/>
      <c r="C39" s="37" t="s">
        <v>54</v>
      </c>
      <c r="D39" s="36" t="s">
        <v>45</v>
      </c>
      <c r="E39" s="32">
        <v>192</v>
      </c>
      <c r="F39" s="33">
        <v>152</v>
      </c>
      <c r="G39" s="32">
        <v>183</v>
      </c>
      <c r="H39" s="33">
        <v>150</v>
      </c>
      <c r="I39" s="32">
        <v>183</v>
      </c>
      <c r="J39" s="33">
        <v>167</v>
      </c>
      <c r="K39" s="52">
        <f t="shared" si="0"/>
        <v>171.16666666666666</v>
      </c>
      <c r="L39" s="53">
        <f t="shared" si="1"/>
        <v>1027</v>
      </c>
      <c r="M39" s="33">
        <v>167</v>
      </c>
      <c r="N39" s="32">
        <v>179</v>
      </c>
      <c r="O39" s="33">
        <v>173</v>
      </c>
      <c r="P39" s="32">
        <v>199</v>
      </c>
      <c r="Q39" s="33">
        <v>209</v>
      </c>
      <c r="R39" s="32">
        <v>229</v>
      </c>
      <c r="S39" s="46">
        <f t="shared" si="2"/>
        <v>181.91666666666666</v>
      </c>
      <c r="T39" s="30">
        <f t="shared" si="3"/>
        <v>2183</v>
      </c>
      <c r="U39" s="19">
        <f t="shared" si="4"/>
        <v>79</v>
      </c>
    </row>
    <row r="40" spans="1:21" ht="21" customHeight="1" thickBot="1">
      <c r="A40" s="54">
        <v>29</v>
      </c>
      <c r="B40" s="56"/>
      <c r="C40" s="37" t="s">
        <v>115</v>
      </c>
      <c r="D40" s="36" t="s">
        <v>80</v>
      </c>
      <c r="E40" s="32">
        <v>172</v>
      </c>
      <c r="F40" s="33">
        <v>211</v>
      </c>
      <c r="G40" s="32">
        <v>174</v>
      </c>
      <c r="H40" s="33">
        <v>215</v>
      </c>
      <c r="I40" s="32">
        <v>157</v>
      </c>
      <c r="J40" s="33">
        <v>172</v>
      </c>
      <c r="K40" s="52">
        <f t="shared" si="0"/>
        <v>183.5</v>
      </c>
      <c r="L40" s="53">
        <f t="shared" si="1"/>
        <v>1101</v>
      </c>
      <c r="M40" s="33">
        <v>188</v>
      </c>
      <c r="N40" s="32">
        <v>156</v>
      </c>
      <c r="O40" s="33">
        <v>143</v>
      </c>
      <c r="P40" s="32">
        <v>163</v>
      </c>
      <c r="Q40" s="33">
        <v>202</v>
      </c>
      <c r="R40" s="32">
        <v>228</v>
      </c>
      <c r="S40" s="46">
        <f t="shared" si="2"/>
        <v>181.75</v>
      </c>
      <c r="T40" s="30">
        <f t="shared" si="3"/>
        <v>2181</v>
      </c>
      <c r="U40" s="19">
        <f t="shared" si="4"/>
        <v>85</v>
      </c>
    </row>
    <row r="41" spans="1:21" ht="21" customHeight="1" thickBot="1">
      <c r="A41" s="54">
        <v>30</v>
      </c>
      <c r="B41" s="55"/>
      <c r="C41" s="37" t="s">
        <v>68</v>
      </c>
      <c r="D41" s="36" t="s">
        <v>44</v>
      </c>
      <c r="E41" s="32">
        <v>199</v>
      </c>
      <c r="F41" s="33">
        <v>216</v>
      </c>
      <c r="G41" s="32">
        <v>182</v>
      </c>
      <c r="H41" s="33">
        <v>191</v>
      </c>
      <c r="I41" s="32">
        <v>203</v>
      </c>
      <c r="J41" s="33">
        <v>193</v>
      </c>
      <c r="K41" s="52">
        <f t="shared" si="0"/>
        <v>197.33333333333334</v>
      </c>
      <c r="L41" s="53">
        <f t="shared" si="1"/>
        <v>1184</v>
      </c>
      <c r="M41" s="33">
        <v>159</v>
      </c>
      <c r="N41" s="32">
        <v>169</v>
      </c>
      <c r="O41" s="33">
        <v>180</v>
      </c>
      <c r="P41" s="32">
        <v>169</v>
      </c>
      <c r="Q41" s="33">
        <v>137</v>
      </c>
      <c r="R41" s="32">
        <v>175</v>
      </c>
      <c r="S41" s="46">
        <f t="shared" si="2"/>
        <v>181.08333333333334</v>
      </c>
      <c r="T41" s="30">
        <f t="shared" si="3"/>
        <v>2173</v>
      </c>
      <c r="U41" s="19">
        <f t="shared" si="4"/>
        <v>79</v>
      </c>
    </row>
    <row r="42" spans="1:21" ht="21" customHeight="1" thickBot="1">
      <c r="A42" s="50">
        <v>31</v>
      </c>
      <c r="B42" s="55"/>
      <c r="C42" s="37" t="s">
        <v>74</v>
      </c>
      <c r="D42" s="36" t="s">
        <v>43</v>
      </c>
      <c r="E42" s="32">
        <v>208</v>
      </c>
      <c r="F42" s="33">
        <v>200</v>
      </c>
      <c r="G42" s="32">
        <v>137</v>
      </c>
      <c r="H42" s="33">
        <v>205</v>
      </c>
      <c r="I42" s="32">
        <v>176</v>
      </c>
      <c r="J42" s="33">
        <v>178</v>
      </c>
      <c r="K42" s="52">
        <f t="shared" si="0"/>
        <v>184</v>
      </c>
      <c r="L42" s="53">
        <f t="shared" si="1"/>
        <v>1104</v>
      </c>
      <c r="M42" s="33">
        <v>223</v>
      </c>
      <c r="N42" s="32">
        <v>169</v>
      </c>
      <c r="O42" s="33">
        <v>161</v>
      </c>
      <c r="P42" s="32">
        <v>163</v>
      </c>
      <c r="Q42" s="33">
        <v>163</v>
      </c>
      <c r="R42" s="32">
        <v>189</v>
      </c>
      <c r="S42" s="46">
        <f t="shared" si="2"/>
        <v>181</v>
      </c>
      <c r="T42" s="30">
        <f t="shared" si="3"/>
        <v>2172</v>
      </c>
      <c r="U42" s="19">
        <f t="shared" si="4"/>
        <v>86</v>
      </c>
    </row>
    <row r="43" spans="1:21" ht="21" customHeight="1" thickBot="1">
      <c r="A43" s="54">
        <v>32</v>
      </c>
      <c r="B43" s="56"/>
      <c r="C43" s="37" t="s">
        <v>70</v>
      </c>
      <c r="D43" s="36" t="s">
        <v>44</v>
      </c>
      <c r="E43" s="32">
        <v>184</v>
      </c>
      <c r="F43" s="33">
        <v>207</v>
      </c>
      <c r="G43" s="32">
        <v>215</v>
      </c>
      <c r="H43" s="33">
        <v>171</v>
      </c>
      <c r="I43" s="32">
        <v>214</v>
      </c>
      <c r="J43" s="33">
        <v>165</v>
      </c>
      <c r="K43" s="52">
        <f t="shared" si="0"/>
        <v>192.66666666666666</v>
      </c>
      <c r="L43" s="53">
        <f t="shared" si="1"/>
        <v>1156</v>
      </c>
      <c r="M43" s="33">
        <v>161</v>
      </c>
      <c r="N43" s="32">
        <v>190</v>
      </c>
      <c r="O43" s="33">
        <v>159</v>
      </c>
      <c r="P43" s="32">
        <v>146</v>
      </c>
      <c r="Q43" s="33">
        <v>159</v>
      </c>
      <c r="R43" s="32">
        <v>193</v>
      </c>
      <c r="S43" s="46">
        <f t="shared" si="2"/>
        <v>180.33333333333334</v>
      </c>
      <c r="T43" s="30">
        <f t="shared" si="3"/>
        <v>2164</v>
      </c>
      <c r="U43" s="19">
        <f t="shared" si="4"/>
        <v>69</v>
      </c>
    </row>
    <row r="44" spans="1:21" ht="21" customHeight="1" thickBot="1">
      <c r="A44" s="54">
        <v>33</v>
      </c>
      <c r="B44" s="55"/>
      <c r="C44" s="37" t="s">
        <v>125</v>
      </c>
      <c r="D44" s="36" t="s">
        <v>44</v>
      </c>
      <c r="E44" s="32">
        <v>201</v>
      </c>
      <c r="F44" s="33">
        <v>175</v>
      </c>
      <c r="G44" s="32">
        <v>169</v>
      </c>
      <c r="H44" s="33">
        <v>187</v>
      </c>
      <c r="I44" s="32">
        <v>159</v>
      </c>
      <c r="J44" s="33">
        <v>177</v>
      </c>
      <c r="K44" s="52">
        <f aca="true" t="shared" si="5" ref="K44:K72">AVERAGE(E44:J44)</f>
        <v>178</v>
      </c>
      <c r="L44" s="53">
        <f aca="true" t="shared" si="6" ref="L44:L72">SUM(E44:J44)</f>
        <v>1068</v>
      </c>
      <c r="M44" s="33">
        <v>188</v>
      </c>
      <c r="N44" s="32">
        <v>173</v>
      </c>
      <c r="O44" s="33">
        <v>186</v>
      </c>
      <c r="P44" s="32">
        <v>167</v>
      </c>
      <c r="Q44" s="33">
        <v>194</v>
      </c>
      <c r="R44" s="32">
        <v>178</v>
      </c>
      <c r="S44" s="46">
        <f aca="true" t="shared" si="7" ref="S44:S72">AVERAGE(E44:J44,M44:R44)</f>
        <v>179.5</v>
      </c>
      <c r="T44" s="30">
        <f aca="true" t="shared" si="8" ref="T44:T72">SUM(L44:R44)</f>
        <v>2154</v>
      </c>
      <c r="U44" s="19">
        <f aca="true" t="shared" si="9" ref="U44:U72">MAX(E44:J44,M44:R44)-MIN(E44:J44,M44:R44)</f>
        <v>42</v>
      </c>
    </row>
    <row r="45" spans="1:21" ht="21" customHeight="1" thickBot="1">
      <c r="A45" s="50">
        <v>34</v>
      </c>
      <c r="B45" s="55"/>
      <c r="C45" s="37" t="s">
        <v>126</v>
      </c>
      <c r="D45" s="36" t="s">
        <v>110</v>
      </c>
      <c r="E45" s="32">
        <v>166</v>
      </c>
      <c r="F45" s="33">
        <v>184</v>
      </c>
      <c r="G45" s="32">
        <v>153</v>
      </c>
      <c r="H45" s="33">
        <v>192</v>
      </c>
      <c r="I45" s="32">
        <v>185</v>
      </c>
      <c r="J45" s="33">
        <v>215</v>
      </c>
      <c r="K45" s="52">
        <f t="shared" si="5"/>
        <v>182.5</v>
      </c>
      <c r="L45" s="53">
        <f t="shared" si="6"/>
        <v>1095</v>
      </c>
      <c r="M45" s="31">
        <v>217</v>
      </c>
      <c r="N45" s="34">
        <v>142</v>
      </c>
      <c r="O45" s="31">
        <v>171</v>
      </c>
      <c r="P45" s="34">
        <v>180</v>
      </c>
      <c r="Q45" s="31">
        <v>165</v>
      </c>
      <c r="R45" s="34">
        <v>183</v>
      </c>
      <c r="S45" s="46">
        <f t="shared" si="7"/>
        <v>179.41666666666666</v>
      </c>
      <c r="T45" s="30">
        <f t="shared" si="8"/>
        <v>2153</v>
      </c>
      <c r="U45" s="19">
        <f t="shared" si="9"/>
        <v>75</v>
      </c>
    </row>
    <row r="46" spans="1:21" ht="21" customHeight="1" thickBot="1">
      <c r="A46" s="54">
        <v>35</v>
      </c>
      <c r="B46" s="56"/>
      <c r="C46" s="37" t="s">
        <v>121</v>
      </c>
      <c r="D46" s="36" t="s">
        <v>45</v>
      </c>
      <c r="E46" s="32">
        <v>182</v>
      </c>
      <c r="F46" s="33">
        <v>184</v>
      </c>
      <c r="G46" s="32">
        <v>193</v>
      </c>
      <c r="H46" s="33">
        <v>182</v>
      </c>
      <c r="I46" s="32">
        <v>161</v>
      </c>
      <c r="J46" s="33">
        <v>219</v>
      </c>
      <c r="K46" s="52">
        <f t="shared" si="5"/>
        <v>186.83333333333334</v>
      </c>
      <c r="L46" s="53">
        <f t="shared" si="6"/>
        <v>1121</v>
      </c>
      <c r="M46" s="33">
        <v>149</v>
      </c>
      <c r="N46" s="32">
        <v>161</v>
      </c>
      <c r="O46" s="33">
        <v>213</v>
      </c>
      <c r="P46" s="32">
        <v>169</v>
      </c>
      <c r="Q46" s="33">
        <v>181</v>
      </c>
      <c r="R46" s="32">
        <v>149</v>
      </c>
      <c r="S46" s="46">
        <f t="shared" si="7"/>
        <v>178.58333333333334</v>
      </c>
      <c r="T46" s="30">
        <f t="shared" si="8"/>
        <v>2143</v>
      </c>
      <c r="U46" s="19">
        <f t="shared" si="9"/>
        <v>70</v>
      </c>
    </row>
    <row r="47" spans="1:21" ht="21" customHeight="1" thickBot="1">
      <c r="A47" s="54">
        <v>36</v>
      </c>
      <c r="B47" s="55"/>
      <c r="C47" s="37" t="s">
        <v>129</v>
      </c>
      <c r="D47" s="36" t="s">
        <v>44</v>
      </c>
      <c r="E47" s="32">
        <v>199</v>
      </c>
      <c r="F47" s="33">
        <v>191</v>
      </c>
      <c r="G47" s="32">
        <v>168</v>
      </c>
      <c r="H47" s="33">
        <v>160</v>
      </c>
      <c r="I47" s="32">
        <v>180</v>
      </c>
      <c r="J47" s="33">
        <v>192</v>
      </c>
      <c r="K47" s="52">
        <f t="shared" si="5"/>
        <v>181.66666666666666</v>
      </c>
      <c r="L47" s="53">
        <f t="shared" si="6"/>
        <v>1090</v>
      </c>
      <c r="M47" s="33">
        <v>149</v>
      </c>
      <c r="N47" s="32">
        <v>203</v>
      </c>
      <c r="O47" s="33">
        <v>162</v>
      </c>
      <c r="P47" s="32">
        <v>161</v>
      </c>
      <c r="Q47" s="33">
        <v>194</v>
      </c>
      <c r="R47" s="32">
        <v>182</v>
      </c>
      <c r="S47" s="46">
        <f t="shared" si="7"/>
        <v>178.41666666666666</v>
      </c>
      <c r="T47" s="30">
        <f t="shared" si="8"/>
        <v>2141</v>
      </c>
      <c r="U47" s="19">
        <f t="shared" si="9"/>
        <v>54</v>
      </c>
    </row>
    <row r="48" spans="1:21" ht="21" customHeight="1" thickBot="1">
      <c r="A48" s="50">
        <v>37</v>
      </c>
      <c r="B48" s="55"/>
      <c r="C48" s="37" t="s">
        <v>104</v>
      </c>
      <c r="D48" s="36" t="s">
        <v>44</v>
      </c>
      <c r="E48" s="32">
        <v>168</v>
      </c>
      <c r="F48" s="33">
        <v>202</v>
      </c>
      <c r="G48" s="32">
        <v>222</v>
      </c>
      <c r="H48" s="33">
        <v>242</v>
      </c>
      <c r="I48" s="32">
        <v>174</v>
      </c>
      <c r="J48" s="33">
        <v>168</v>
      </c>
      <c r="K48" s="52">
        <f t="shared" si="5"/>
        <v>196</v>
      </c>
      <c r="L48" s="53">
        <f t="shared" si="6"/>
        <v>1176</v>
      </c>
      <c r="M48" s="33">
        <v>153</v>
      </c>
      <c r="N48" s="32">
        <v>153</v>
      </c>
      <c r="O48" s="33">
        <v>173</v>
      </c>
      <c r="P48" s="32">
        <v>157</v>
      </c>
      <c r="Q48" s="33">
        <v>157</v>
      </c>
      <c r="R48" s="32">
        <v>168</v>
      </c>
      <c r="S48" s="46">
        <f t="shared" si="7"/>
        <v>178.08333333333334</v>
      </c>
      <c r="T48" s="30">
        <f t="shared" si="8"/>
        <v>2137</v>
      </c>
      <c r="U48" s="19">
        <f t="shared" si="9"/>
        <v>89</v>
      </c>
    </row>
    <row r="49" spans="1:21" ht="21" customHeight="1" thickBot="1">
      <c r="A49" s="54">
        <v>38</v>
      </c>
      <c r="B49" s="56"/>
      <c r="C49" s="37" t="s">
        <v>91</v>
      </c>
      <c r="D49" s="36" t="s">
        <v>45</v>
      </c>
      <c r="E49" s="32">
        <v>149</v>
      </c>
      <c r="F49" s="33">
        <v>152</v>
      </c>
      <c r="G49" s="32">
        <v>233</v>
      </c>
      <c r="H49" s="33">
        <v>210</v>
      </c>
      <c r="I49" s="32">
        <v>140</v>
      </c>
      <c r="J49" s="33">
        <v>132</v>
      </c>
      <c r="K49" s="52">
        <f t="shared" si="5"/>
        <v>169.33333333333334</v>
      </c>
      <c r="L49" s="53">
        <f t="shared" si="6"/>
        <v>1016</v>
      </c>
      <c r="M49" s="33">
        <v>173</v>
      </c>
      <c r="N49" s="32">
        <v>180</v>
      </c>
      <c r="O49" s="33">
        <v>163</v>
      </c>
      <c r="P49" s="32">
        <v>205</v>
      </c>
      <c r="Q49" s="33">
        <v>199</v>
      </c>
      <c r="R49" s="32">
        <v>192</v>
      </c>
      <c r="S49" s="46">
        <f t="shared" si="7"/>
        <v>177.33333333333334</v>
      </c>
      <c r="T49" s="30">
        <f t="shared" si="8"/>
        <v>2128</v>
      </c>
      <c r="U49" s="19">
        <f t="shared" si="9"/>
        <v>101</v>
      </c>
    </row>
    <row r="50" spans="1:21" ht="21" customHeight="1" thickBot="1">
      <c r="A50" s="54">
        <v>39</v>
      </c>
      <c r="B50" s="55"/>
      <c r="C50" s="40" t="s">
        <v>88</v>
      </c>
      <c r="D50" s="36" t="s">
        <v>45</v>
      </c>
      <c r="E50" s="32">
        <v>165</v>
      </c>
      <c r="F50" s="33">
        <v>203</v>
      </c>
      <c r="G50" s="32">
        <v>179</v>
      </c>
      <c r="H50" s="33">
        <v>184</v>
      </c>
      <c r="I50" s="32">
        <v>172</v>
      </c>
      <c r="J50" s="33">
        <v>182</v>
      </c>
      <c r="K50" s="52">
        <f t="shared" si="5"/>
        <v>180.83333333333334</v>
      </c>
      <c r="L50" s="53">
        <f t="shared" si="6"/>
        <v>1085</v>
      </c>
      <c r="M50" s="33">
        <v>160</v>
      </c>
      <c r="N50" s="32">
        <v>192</v>
      </c>
      <c r="O50" s="33">
        <v>161</v>
      </c>
      <c r="P50" s="32">
        <v>182</v>
      </c>
      <c r="Q50" s="33">
        <v>156</v>
      </c>
      <c r="R50" s="32">
        <v>190</v>
      </c>
      <c r="S50" s="46">
        <f t="shared" si="7"/>
        <v>177.16666666666666</v>
      </c>
      <c r="T50" s="30">
        <f t="shared" si="8"/>
        <v>2126</v>
      </c>
      <c r="U50" s="19">
        <f t="shared" si="9"/>
        <v>47</v>
      </c>
    </row>
    <row r="51" spans="1:21" ht="21" customHeight="1" thickBot="1">
      <c r="A51" s="50">
        <v>40</v>
      </c>
      <c r="B51" s="55"/>
      <c r="C51" s="37" t="s">
        <v>137</v>
      </c>
      <c r="D51" s="36" t="s">
        <v>53</v>
      </c>
      <c r="E51" s="32">
        <v>158</v>
      </c>
      <c r="F51" s="33">
        <v>156</v>
      </c>
      <c r="G51" s="32">
        <v>194</v>
      </c>
      <c r="H51" s="33">
        <v>205</v>
      </c>
      <c r="I51" s="32">
        <v>189</v>
      </c>
      <c r="J51" s="33">
        <v>224</v>
      </c>
      <c r="K51" s="52">
        <f t="shared" si="5"/>
        <v>187.66666666666666</v>
      </c>
      <c r="L51" s="53">
        <f t="shared" si="6"/>
        <v>1126</v>
      </c>
      <c r="M51" s="33">
        <v>195</v>
      </c>
      <c r="N51" s="32">
        <v>147</v>
      </c>
      <c r="O51" s="33">
        <v>178</v>
      </c>
      <c r="P51" s="32">
        <v>179</v>
      </c>
      <c r="Q51" s="33">
        <v>118</v>
      </c>
      <c r="R51" s="32">
        <v>183</v>
      </c>
      <c r="S51" s="46">
        <f t="shared" si="7"/>
        <v>177.16666666666666</v>
      </c>
      <c r="T51" s="30">
        <f t="shared" si="8"/>
        <v>2126</v>
      </c>
      <c r="U51" s="19">
        <f t="shared" si="9"/>
        <v>106</v>
      </c>
    </row>
    <row r="52" spans="1:21" ht="21" customHeight="1" thickBot="1">
      <c r="A52" s="54">
        <v>41</v>
      </c>
      <c r="B52" s="56"/>
      <c r="C52" s="37" t="s">
        <v>116</v>
      </c>
      <c r="D52" s="36" t="s">
        <v>44</v>
      </c>
      <c r="E52" s="32">
        <v>174</v>
      </c>
      <c r="F52" s="33">
        <v>180</v>
      </c>
      <c r="G52" s="32">
        <v>181</v>
      </c>
      <c r="H52" s="33">
        <v>167</v>
      </c>
      <c r="I52" s="32">
        <v>218</v>
      </c>
      <c r="J52" s="33">
        <v>119</v>
      </c>
      <c r="K52" s="52">
        <f t="shared" si="5"/>
        <v>173.16666666666666</v>
      </c>
      <c r="L52" s="53">
        <f t="shared" si="6"/>
        <v>1039</v>
      </c>
      <c r="M52" s="33">
        <v>160</v>
      </c>
      <c r="N52" s="32">
        <v>194</v>
      </c>
      <c r="O52" s="33">
        <v>181</v>
      </c>
      <c r="P52" s="32">
        <v>167</v>
      </c>
      <c r="Q52" s="33">
        <v>173</v>
      </c>
      <c r="R52" s="32">
        <v>205</v>
      </c>
      <c r="S52" s="46">
        <f t="shared" si="7"/>
        <v>176.58333333333334</v>
      </c>
      <c r="T52" s="30">
        <f t="shared" si="8"/>
        <v>2119</v>
      </c>
      <c r="U52" s="19">
        <f t="shared" si="9"/>
        <v>99</v>
      </c>
    </row>
    <row r="53" spans="1:21" ht="21" customHeight="1" thickBot="1">
      <c r="A53" s="54">
        <v>42</v>
      </c>
      <c r="B53" s="55"/>
      <c r="C53" s="37" t="s">
        <v>55</v>
      </c>
      <c r="D53" s="36" t="s">
        <v>45</v>
      </c>
      <c r="E53" s="32">
        <v>163</v>
      </c>
      <c r="F53" s="33">
        <v>223</v>
      </c>
      <c r="G53" s="32">
        <v>159</v>
      </c>
      <c r="H53" s="33">
        <v>150</v>
      </c>
      <c r="I53" s="32">
        <v>203</v>
      </c>
      <c r="J53" s="33">
        <v>169</v>
      </c>
      <c r="K53" s="52">
        <f t="shared" si="5"/>
        <v>177.83333333333334</v>
      </c>
      <c r="L53" s="53">
        <f t="shared" si="6"/>
        <v>1067</v>
      </c>
      <c r="M53" s="33">
        <v>200</v>
      </c>
      <c r="N53" s="32">
        <v>190</v>
      </c>
      <c r="O53" s="33">
        <v>160</v>
      </c>
      <c r="P53" s="32">
        <v>166</v>
      </c>
      <c r="Q53" s="33">
        <v>170</v>
      </c>
      <c r="R53" s="32">
        <v>156</v>
      </c>
      <c r="S53" s="46">
        <f t="shared" si="7"/>
        <v>175.75</v>
      </c>
      <c r="T53" s="30">
        <f t="shared" si="8"/>
        <v>2109</v>
      </c>
      <c r="U53" s="19">
        <f t="shared" si="9"/>
        <v>73</v>
      </c>
    </row>
    <row r="54" spans="1:21" ht="21" customHeight="1" thickBot="1">
      <c r="A54" s="50">
        <v>43</v>
      </c>
      <c r="B54" s="55"/>
      <c r="C54" s="37" t="s">
        <v>119</v>
      </c>
      <c r="D54" s="36" t="s">
        <v>44</v>
      </c>
      <c r="E54" s="32">
        <v>196</v>
      </c>
      <c r="F54" s="33">
        <v>187</v>
      </c>
      <c r="G54" s="32">
        <v>160</v>
      </c>
      <c r="H54" s="33">
        <v>168</v>
      </c>
      <c r="I54" s="32">
        <v>171</v>
      </c>
      <c r="J54" s="33">
        <v>172</v>
      </c>
      <c r="K54" s="52">
        <f t="shared" si="5"/>
        <v>175.66666666666666</v>
      </c>
      <c r="L54" s="53">
        <f t="shared" si="6"/>
        <v>1054</v>
      </c>
      <c r="M54" s="33">
        <v>171</v>
      </c>
      <c r="N54" s="32">
        <v>136</v>
      </c>
      <c r="O54" s="33">
        <v>178</v>
      </c>
      <c r="P54" s="32">
        <v>190</v>
      </c>
      <c r="Q54" s="33">
        <v>187</v>
      </c>
      <c r="R54" s="32">
        <v>171</v>
      </c>
      <c r="S54" s="46">
        <f t="shared" si="7"/>
        <v>173.91666666666666</v>
      </c>
      <c r="T54" s="30">
        <f t="shared" si="8"/>
        <v>2087</v>
      </c>
      <c r="U54" s="19">
        <f t="shared" si="9"/>
        <v>60</v>
      </c>
    </row>
    <row r="55" spans="1:21" ht="21" customHeight="1" thickBot="1">
      <c r="A55" s="54">
        <v>44</v>
      </c>
      <c r="B55" s="56"/>
      <c r="C55" s="37" t="s">
        <v>105</v>
      </c>
      <c r="D55" s="36" t="s">
        <v>44</v>
      </c>
      <c r="E55" s="32">
        <v>156</v>
      </c>
      <c r="F55" s="33">
        <v>169</v>
      </c>
      <c r="G55" s="32">
        <v>200</v>
      </c>
      <c r="H55" s="33">
        <v>128</v>
      </c>
      <c r="I55" s="32">
        <v>160</v>
      </c>
      <c r="J55" s="33">
        <v>149</v>
      </c>
      <c r="K55" s="52">
        <f t="shared" si="5"/>
        <v>160.33333333333334</v>
      </c>
      <c r="L55" s="53">
        <f t="shared" si="6"/>
        <v>962</v>
      </c>
      <c r="M55" s="33">
        <v>147</v>
      </c>
      <c r="N55" s="32">
        <v>236</v>
      </c>
      <c r="O55" s="33">
        <v>181</v>
      </c>
      <c r="P55" s="32">
        <v>183</v>
      </c>
      <c r="Q55" s="33">
        <v>197</v>
      </c>
      <c r="R55" s="32">
        <v>181</v>
      </c>
      <c r="S55" s="46">
        <f t="shared" si="7"/>
        <v>173.91666666666666</v>
      </c>
      <c r="T55" s="30">
        <f t="shared" si="8"/>
        <v>2087</v>
      </c>
      <c r="U55" s="19">
        <f t="shared" si="9"/>
        <v>108</v>
      </c>
    </row>
    <row r="56" spans="1:21" ht="21" customHeight="1" thickBot="1">
      <c r="A56" s="54">
        <v>45</v>
      </c>
      <c r="B56" s="55"/>
      <c r="C56" s="37" t="s">
        <v>127</v>
      </c>
      <c r="D56" s="36" t="s">
        <v>76</v>
      </c>
      <c r="E56" s="34">
        <v>225</v>
      </c>
      <c r="F56" s="31">
        <v>155</v>
      </c>
      <c r="G56" s="34">
        <v>203</v>
      </c>
      <c r="H56" s="31">
        <v>156</v>
      </c>
      <c r="I56" s="34">
        <v>140</v>
      </c>
      <c r="J56" s="31">
        <v>139</v>
      </c>
      <c r="K56" s="52">
        <f t="shared" si="5"/>
        <v>169.66666666666666</v>
      </c>
      <c r="L56" s="53">
        <f t="shared" si="6"/>
        <v>1018</v>
      </c>
      <c r="M56" s="33">
        <v>176</v>
      </c>
      <c r="N56" s="32">
        <v>193</v>
      </c>
      <c r="O56" s="33">
        <v>164</v>
      </c>
      <c r="P56" s="32">
        <v>150</v>
      </c>
      <c r="Q56" s="33">
        <v>191</v>
      </c>
      <c r="R56" s="32">
        <v>188</v>
      </c>
      <c r="S56" s="46">
        <f t="shared" si="7"/>
        <v>173.33333333333334</v>
      </c>
      <c r="T56" s="30">
        <f t="shared" si="8"/>
        <v>2080</v>
      </c>
      <c r="U56" s="19">
        <f t="shared" si="9"/>
        <v>86</v>
      </c>
    </row>
    <row r="57" spans="1:21" ht="21" customHeight="1" thickBot="1">
      <c r="A57" s="50">
        <v>46</v>
      </c>
      <c r="B57" s="55"/>
      <c r="C57" s="37" t="s">
        <v>130</v>
      </c>
      <c r="D57" s="36" t="s">
        <v>44</v>
      </c>
      <c r="E57" s="34">
        <v>175</v>
      </c>
      <c r="F57" s="31">
        <v>172</v>
      </c>
      <c r="G57" s="34">
        <v>202</v>
      </c>
      <c r="H57" s="31">
        <v>180</v>
      </c>
      <c r="I57" s="34">
        <v>172</v>
      </c>
      <c r="J57" s="31">
        <v>172</v>
      </c>
      <c r="K57" s="52">
        <f t="shared" si="5"/>
        <v>178.83333333333334</v>
      </c>
      <c r="L57" s="53">
        <f t="shared" si="6"/>
        <v>1073</v>
      </c>
      <c r="M57" s="33">
        <v>169</v>
      </c>
      <c r="N57" s="32">
        <v>169</v>
      </c>
      <c r="O57" s="33">
        <v>140</v>
      </c>
      <c r="P57" s="32">
        <v>163</v>
      </c>
      <c r="Q57" s="33">
        <v>158</v>
      </c>
      <c r="R57" s="32">
        <v>200</v>
      </c>
      <c r="S57" s="46">
        <f t="shared" si="7"/>
        <v>172.66666666666666</v>
      </c>
      <c r="T57" s="30">
        <f t="shared" si="8"/>
        <v>2072</v>
      </c>
      <c r="U57" s="19">
        <f t="shared" si="9"/>
        <v>62</v>
      </c>
    </row>
    <row r="58" spans="1:21" ht="21" customHeight="1" thickBot="1">
      <c r="A58" s="54">
        <v>47</v>
      </c>
      <c r="B58" s="55"/>
      <c r="C58" s="37" t="s">
        <v>75</v>
      </c>
      <c r="D58" s="36" t="s">
        <v>76</v>
      </c>
      <c r="E58" s="34">
        <v>138</v>
      </c>
      <c r="F58" s="31">
        <v>190</v>
      </c>
      <c r="G58" s="34">
        <v>155</v>
      </c>
      <c r="H58" s="31">
        <v>201</v>
      </c>
      <c r="I58" s="34">
        <v>180</v>
      </c>
      <c r="J58" s="31">
        <v>158</v>
      </c>
      <c r="K58" s="52">
        <f t="shared" si="5"/>
        <v>170.33333333333334</v>
      </c>
      <c r="L58" s="53">
        <f t="shared" si="6"/>
        <v>1022</v>
      </c>
      <c r="M58" s="33">
        <v>190</v>
      </c>
      <c r="N58" s="32">
        <v>177</v>
      </c>
      <c r="O58" s="33">
        <v>162</v>
      </c>
      <c r="P58" s="32">
        <v>158</v>
      </c>
      <c r="Q58" s="33">
        <v>162</v>
      </c>
      <c r="R58" s="32">
        <v>184</v>
      </c>
      <c r="S58" s="46">
        <f t="shared" si="7"/>
        <v>171.25</v>
      </c>
      <c r="T58" s="30">
        <f t="shared" si="8"/>
        <v>2055</v>
      </c>
      <c r="U58" s="19">
        <f t="shared" si="9"/>
        <v>63</v>
      </c>
    </row>
    <row r="59" spans="1:21" ht="21" customHeight="1" thickBot="1">
      <c r="A59" s="54">
        <v>48</v>
      </c>
      <c r="B59" s="55"/>
      <c r="C59" s="37" t="s">
        <v>41</v>
      </c>
      <c r="D59" s="36" t="s">
        <v>43</v>
      </c>
      <c r="E59" s="32">
        <v>156</v>
      </c>
      <c r="F59" s="33">
        <v>170</v>
      </c>
      <c r="G59" s="32">
        <v>169</v>
      </c>
      <c r="H59" s="33">
        <v>166</v>
      </c>
      <c r="I59" s="32">
        <v>180</v>
      </c>
      <c r="J59" s="33">
        <v>189</v>
      </c>
      <c r="K59" s="52">
        <f t="shared" si="5"/>
        <v>171.66666666666666</v>
      </c>
      <c r="L59" s="53">
        <f t="shared" si="6"/>
        <v>1030</v>
      </c>
      <c r="M59" s="33">
        <v>205</v>
      </c>
      <c r="N59" s="32">
        <v>146</v>
      </c>
      <c r="O59" s="33">
        <v>180</v>
      </c>
      <c r="P59" s="32">
        <v>181</v>
      </c>
      <c r="Q59" s="33">
        <v>155</v>
      </c>
      <c r="R59" s="32">
        <v>154</v>
      </c>
      <c r="S59" s="46">
        <f t="shared" si="7"/>
        <v>170.91666666666666</v>
      </c>
      <c r="T59" s="30">
        <f t="shared" si="8"/>
        <v>2051</v>
      </c>
      <c r="U59" s="19">
        <f t="shared" si="9"/>
        <v>59</v>
      </c>
    </row>
    <row r="60" spans="1:21" ht="21" customHeight="1" thickBot="1">
      <c r="A60" s="50">
        <v>49</v>
      </c>
      <c r="B60" s="55"/>
      <c r="C60" s="37" t="s">
        <v>124</v>
      </c>
      <c r="D60" s="36" t="s">
        <v>44</v>
      </c>
      <c r="E60" s="32">
        <v>166</v>
      </c>
      <c r="F60" s="33">
        <v>191</v>
      </c>
      <c r="G60" s="32">
        <v>126</v>
      </c>
      <c r="H60" s="33">
        <v>184</v>
      </c>
      <c r="I60" s="32">
        <v>205</v>
      </c>
      <c r="J60" s="33">
        <v>189</v>
      </c>
      <c r="K60" s="57">
        <f t="shared" si="5"/>
        <v>176.83333333333334</v>
      </c>
      <c r="L60" s="53">
        <f t="shared" si="6"/>
        <v>1061</v>
      </c>
      <c r="M60" s="33">
        <v>139</v>
      </c>
      <c r="N60" s="32">
        <v>141</v>
      </c>
      <c r="O60" s="33">
        <v>155</v>
      </c>
      <c r="P60" s="32">
        <v>155</v>
      </c>
      <c r="Q60" s="33">
        <v>204</v>
      </c>
      <c r="R60" s="32">
        <v>192</v>
      </c>
      <c r="S60" s="46">
        <f t="shared" si="7"/>
        <v>170.58333333333334</v>
      </c>
      <c r="T60" s="30">
        <f t="shared" si="8"/>
        <v>2047</v>
      </c>
      <c r="U60" s="19">
        <f t="shared" si="9"/>
        <v>79</v>
      </c>
    </row>
    <row r="61" spans="1:21" ht="21" customHeight="1" thickBot="1">
      <c r="A61" s="54">
        <v>50</v>
      </c>
      <c r="B61" s="56"/>
      <c r="C61" s="37" t="s">
        <v>49</v>
      </c>
      <c r="D61" s="36" t="s">
        <v>80</v>
      </c>
      <c r="E61" s="32">
        <v>134</v>
      </c>
      <c r="F61" s="33">
        <v>144</v>
      </c>
      <c r="G61" s="32">
        <v>180</v>
      </c>
      <c r="H61" s="33">
        <v>140</v>
      </c>
      <c r="I61" s="32">
        <v>201</v>
      </c>
      <c r="J61" s="33">
        <v>192</v>
      </c>
      <c r="K61" s="52">
        <f t="shared" si="5"/>
        <v>165.16666666666666</v>
      </c>
      <c r="L61" s="53">
        <f t="shared" si="6"/>
        <v>991</v>
      </c>
      <c r="M61" s="33">
        <v>187</v>
      </c>
      <c r="N61" s="32">
        <v>201</v>
      </c>
      <c r="O61" s="33">
        <v>168</v>
      </c>
      <c r="P61" s="32">
        <v>158</v>
      </c>
      <c r="Q61" s="33">
        <v>159</v>
      </c>
      <c r="R61" s="32">
        <v>181</v>
      </c>
      <c r="S61" s="46">
        <f t="shared" si="7"/>
        <v>170.41666666666666</v>
      </c>
      <c r="T61" s="30">
        <f t="shared" si="8"/>
        <v>2045</v>
      </c>
      <c r="U61" s="19">
        <f t="shared" si="9"/>
        <v>67</v>
      </c>
    </row>
    <row r="62" spans="1:21" ht="21" customHeight="1" thickBot="1">
      <c r="A62" s="54">
        <v>51</v>
      </c>
      <c r="B62" s="55"/>
      <c r="C62" s="37" t="s">
        <v>108</v>
      </c>
      <c r="D62" s="36" t="s">
        <v>53</v>
      </c>
      <c r="E62" s="32">
        <v>151</v>
      </c>
      <c r="F62" s="33">
        <v>158</v>
      </c>
      <c r="G62" s="32">
        <v>191</v>
      </c>
      <c r="H62" s="33">
        <v>169</v>
      </c>
      <c r="I62" s="32">
        <v>207</v>
      </c>
      <c r="J62" s="33">
        <v>170</v>
      </c>
      <c r="K62" s="52">
        <f t="shared" si="5"/>
        <v>174.33333333333334</v>
      </c>
      <c r="L62" s="53">
        <f t="shared" si="6"/>
        <v>1046</v>
      </c>
      <c r="M62" s="33">
        <v>144</v>
      </c>
      <c r="N62" s="32">
        <v>197</v>
      </c>
      <c r="O62" s="33">
        <v>138</v>
      </c>
      <c r="P62" s="32">
        <v>149</v>
      </c>
      <c r="Q62" s="33">
        <v>168</v>
      </c>
      <c r="R62" s="32">
        <v>170</v>
      </c>
      <c r="S62" s="46">
        <f t="shared" si="7"/>
        <v>167.66666666666666</v>
      </c>
      <c r="T62" s="30">
        <f t="shared" si="8"/>
        <v>2012</v>
      </c>
      <c r="U62" s="19">
        <f t="shared" si="9"/>
        <v>69</v>
      </c>
    </row>
    <row r="63" spans="1:21" ht="21" customHeight="1" thickBot="1">
      <c r="A63" s="50">
        <v>52</v>
      </c>
      <c r="B63" s="55"/>
      <c r="C63" s="37" t="s">
        <v>147</v>
      </c>
      <c r="D63" s="36" t="s">
        <v>94</v>
      </c>
      <c r="E63" s="32">
        <v>167</v>
      </c>
      <c r="F63" s="33">
        <v>165</v>
      </c>
      <c r="G63" s="32">
        <v>159</v>
      </c>
      <c r="H63" s="33">
        <v>148</v>
      </c>
      <c r="I63" s="32">
        <v>176</v>
      </c>
      <c r="J63" s="33">
        <v>211</v>
      </c>
      <c r="K63" s="52">
        <f t="shared" si="5"/>
        <v>171</v>
      </c>
      <c r="L63" s="53">
        <f t="shared" si="6"/>
        <v>1026</v>
      </c>
      <c r="M63" s="33">
        <v>206</v>
      </c>
      <c r="N63" s="32">
        <v>154</v>
      </c>
      <c r="O63" s="33">
        <v>127</v>
      </c>
      <c r="P63" s="32">
        <v>173</v>
      </c>
      <c r="Q63" s="33">
        <v>121</v>
      </c>
      <c r="R63" s="32">
        <v>200</v>
      </c>
      <c r="S63" s="46">
        <f t="shared" si="7"/>
        <v>167.25</v>
      </c>
      <c r="T63" s="30">
        <f t="shared" si="8"/>
        <v>2007</v>
      </c>
      <c r="U63" s="19">
        <f t="shared" si="9"/>
        <v>90</v>
      </c>
    </row>
    <row r="64" spans="1:21" ht="21" customHeight="1" thickBot="1">
      <c r="A64" s="54">
        <v>53</v>
      </c>
      <c r="B64" s="56"/>
      <c r="C64" s="37" t="s">
        <v>150</v>
      </c>
      <c r="D64" s="36" t="s">
        <v>94</v>
      </c>
      <c r="E64" s="32">
        <v>136</v>
      </c>
      <c r="F64" s="33">
        <v>196</v>
      </c>
      <c r="G64" s="32">
        <v>159</v>
      </c>
      <c r="H64" s="33">
        <v>189</v>
      </c>
      <c r="I64" s="32">
        <v>166</v>
      </c>
      <c r="J64" s="33">
        <v>170</v>
      </c>
      <c r="K64" s="52">
        <f t="shared" si="5"/>
        <v>169.33333333333334</v>
      </c>
      <c r="L64" s="53">
        <f t="shared" si="6"/>
        <v>1016</v>
      </c>
      <c r="M64" s="33">
        <v>137</v>
      </c>
      <c r="N64" s="32">
        <v>168</v>
      </c>
      <c r="O64" s="33">
        <v>182</v>
      </c>
      <c r="P64" s="32">
        <v>171</v>
      </c>
      <c r="Q64" s="33">
        <v>163</v>
      </c>
      <c r="R64" s="32">
        <v>156</v>
      </c>
      <c r="S64" s="46">
        <f t="shared" si="7"/>
        <v>166.08333333333334</v>
      </c>
      <c r="T64" s="30">
        <f t="shared" si="8"/>
        <v>1993</v>
      </c>
      <c r="U64" s="19">
        <f t="shared" si="9"/>
        <v>60</v>
      </c>
    </row>
    <row r="65" spans="1:21" ht="21" customHeight="1" thickBot="1">
      <c r="A65" s="54">
        <v>54</v>
      </c>
      <c r="B65" s="55"/>
      <c r="C65" s="37" t="s">
        <v>95</v>
      </c>
      <c r="D65" s="36" t="s">
        <v>44</v>
      </c>
      <c r="E65" s="32">
        <v>172</v>
      </c>
      <c r="F65" s="33">
        <v>169</v>
      </c>
      <c r="G65" s="32">
        <v>177</v>
      </c>
      <c r="H65" s="33">
        <v>163</v>
      </c>
      <c r="I65" s="32">
        <v>168</v>
      </c>
      <c r="J65" s="33">
        <v>182</v>
      </c>
      <c r="K65" s="52">
        <f t="shared" si="5"/>
        <v>171.83333333333334</v>
      </c>
      <c r="L65" s="53">
        <f t="shared" si="6"/>
        <v>1031</v>
      </c>
      <c r="M65" s="33">
        <v>143</v>
      </c>
      <c r="N65" s="32">
        <v>153</v>
      </c>
      <c r="O65" s="33">
        <v>193</v>
      </c>
      <c r="P65" s="32">
        <v>148</v>
      </c>
      <c r="Q65" s="33">
        <v>145</v>
      </c>
      <c r="R65" s="32">
        <v>162</v>
      </c>
      <c r="S65" s="46">
        <f t="shared" si="7"/>
        <v>164.58333333333334</v>
      </c>
      <c r="T65" s="30">
        <f t="shared" si="8"/>
        <v>1975</v>
      </c>
      <c r="U65" s="19">
        <f t="shared" si="9"/>
        <v>50</v>
      </c>
    </row>
    <row r="66" spans="1:21" ht="21" customHeight="1" thickBot="1">
      <c r="A66" s="50">
        <v>55</v>
      </c>
      <c r="B66" s="55"/>
      <c r="C66" s="37" t="s">
        <v>128</v>
      </c>
      <c r="D66" s="36" t="s">
        <v>44</v>
      </c>
      <c r="E66" s="32">
        <v>201</v>
      </c>
      <c r="F66" s="33">
        <v>144</v>
      </c>
      <c r="G66" s="32">
        <v>130</v>
      </c>
      <c r="H66" s="33">
        <v>176</v>
      </c>
      <c r="I66" s="32">
        <v>124</v>
      </c>
      <c r="J66" s="33">
        <v>139</v>
      </c>
      <c r="K66" s="52">
        <f t="shared" si="5"/>
        <v>152.33333333333334</v>
      </c>
      <c r="L66" s="53">
        <f t="shared" si="6"/>
        <v>914</v>
      </c>
      <c r="M66" s="33">
        <v>165</v>
      </c>
      <c r="N66" s="32">
        <v>151</v>
      </c>
      <c r="O66" s="33">
        <v>147</v>
      </c>
      <c r="P66" s="32">
        <v>174</v>
      </c>
      <c r="Q66" s="33">
        <v>224</v>
      </c>
      <c r="R66" s="32">
        <v>168</v>
      </c>
      <c r="S66" s="46">
        <f t="shared" si="7"/>
        <v>161.91666666666666</v>
      </c>
      <c r="T66" s="30">
        <f t="shared" si="8"/>
        <v>1943</v>
      </c>
      <c r="U66" s="19">
        <f t="shared" si="9"/>
        <v>100</v>
      </c>
    </row>
    <row r="67" spans="1:21" ht="21" customHeight="1" thickBot="1">
      <c r="A67" s="54">
        <v>56</v>
      </c>
      <c r="B67" s="56"/>
      <c r="C67" s="37" t="s">
        <v>71</v>
      </c>
      <c r="D67" s="36" t="s">
        <v>61</v>
      </c>
      <c r="E67" s="32">
        <v>146</v>
      </c>
      <c r="F67" s="33">
        <v>179</v>
      </c>
      <c r="G67" s="32">
        <v>118</v>
      </c>
      <c r="H67" s="33">
        <v>136</v>
      </c>
      <c r="I67" s="32">
        <v>175</v>
      </c>
      <c r="J67" s="33">
        <v>174</v>
      </c>
      <c r="K67" s="52">
        <f t="shared" si="5"/>
        <v>154.66666666666666</v>
      </c>
      <c r="L67" s="53">
        <f t="shared" si="6"/>
        <v>928</v>
      </c>
      <c r="M67" s="33">
        <v>138</v>
      </c>
      <c r="N67" s="32">
        <v>147</v>
      </c>
      <c r="O67" s="33">
        <v>171</v>
      </c>
      <c r="P67" s="32">
        <v>190</v>
      </c>
      <c r="Q67" s="33">
        <v>154</v>
      </c>
      <c r="R67" s="32">
        <v>172</v>
      </c>
      <c r="S67" s="46">
        <f t="shared" si="7"/>
        <v>158.33333333333334</v>
      </c>
      <c r="T67" s="30">
        <f t="shared" si="8"/>
        <v>1900</v>
      </c>
      <c r="U67" s="19">
        <f t="shared" si="9"/>
        <v>72</v>
      </c>
    </row>
    <row r="68" spans="1:21" ht="21" customHeight="1" thickBot="1">
      <c r="A68" s="54">
        <v>57</v>
      </c>
      <c r="B68" s="55"/>
      <c r="C68" s="37" t="s">
        <v>140</v>
      </c>
      <c r="D68" s="36" t="s">
        <v>43</v>
      </c>
      <c r="E68" s="34">
        <v>165</v>
      </c>
      <c r="F68" s="31">
        <v>132</v>
      </c>
      <c r="G68" s="34">
        <v>149</v>
      </c>
      <c r="H68" s="31">
        <v>157</v>
      </c>
      <c r="I68" s="34">
        <v>146</v>
      </c>
      <c r="J68" s="31">
        <v>193</v>
      </c>
      <c r="K68" s="52">
        <f t="shared" si="5"/>
        <v>157</v>
      </c>
      <c r="L68" s="53">
        <f t="shared" si="6"/>
        <v>942</v>
      </c>
      <c r="M68" s="33">
        <v>143</v>
      </c>
      <c r="N68" s="32">
        <v>143</v>
      </c>
      <c r="O68" s="33">
        <v>194</v>
      </c>
      <c r="P68" s="32">
        <v>172</v>
      </c>
      <c r="Q68" s="33">
        <v>170</v>
      </c>
      <c r="R68" s="32">
        <v>119</v>
      </c>
      <c r="S68" s="46">
        <f t="shared" si="7"/>
        <v>156.91666666666666</v>
      </c>
      <c r="T68" s="30">
        <f t="shared" si="8"/>
        <v>1883</v>
      </c>
      <c r="U68" s="19">
        <f t="shared" si="9"/>
        <v>75</v>
      </c>
    </row>
    <row r="69" spans="1:21" ht="21" customHeight="1" thickBot="1">
      <c r="A69" s="50">
        <v>58</v>
      </c>
      <c r="B69" s="55"/>
      <c r="C69" s="37" t="s">
        <v>131</v>
      </c>
      <c r="D69" s="36" t="s">
        <v>44</v>
      </c>
      <c r="E69" s="34">
        <v>170</v>
      </c>
      <c r="F69" s="31">
        <v>179</v>
      </c>
      <c r="G69" s="34">
        <v>205</v>
      </c>
      <c r="H69" s="31">
        <v>176</v>
      </c>
      <c r="I69" s="34">
        <v>135</v>
      </c>
      <c r="J69" s="31">
        <v>123</v>
      </c>
      <c r="K69" s="52">
        <f t="shared" si="5"/>
        <v>164.66666666666666</v>
      </c>
      <c r="L69" s="53">
        <f t="shared" si="6"/>
        <v>988</v>
      </c>
      <c r="M69" s="33">
        <v>173</v>
      </c>
      <c r="N69" s="32">
        <v>132</v>
      </c>
      <c r="O69" s="33">
        <v>139</v>
      </c>
      <c r="P69" s="32">
        <v>128</v>
      </c>
      <c r="Q69" s="33">
        <v>150</v>
      </c>
      <c r="R69" s="32">
        <v>154</v>
      </c>
      <c r="S69" s="46">
        <f t="shared" si="7"/>
        <v>155.33333333333334</v>
      </c>
      <c r="T69" s="30">
        <f t="shared" si="8"/>
        <v>1864</v>
      </c>
      <c r="U69" s="19">
        <f t="shared" si="9"/>
        <v>82</v>
      </c>
    </row>
    <row r="70" spans="1:21" ht="21" customHeight="1" thickBot="1">
      <c r="A70" s="54">
        <v>59</v>
      </c>
      <c r="B70" s="55"/>
      <c r="C70" s="40" t="s">
        <v>117</v>
      </c>
      <c r="D70" s="36" t="s">
        <v>44</v>
      </c>
      <c r="E70" s="34">
        <v>146</v>
      </c>
      <c r="F70" s="31">
        <v>186</v>
      </c>
      <c r="G70" s="34">
        <v>142</v>
      </c>
      <c r="H70" s="31">
        <v>168</v>
      </c>
      <c r="I70" s="34">
        <v>196</v>
      </c>
      <c r="J70" s="31">
        <v>147</v>
      </c>
      <c r="K70" s="52">
        <f t="shared" si="5"/>
        <v>164.16666666666666</v>
      </c>
      <c r="L70" s="53">
        <f t="shared" si="6"/>
        <v>985</v>
      </c>
      <c r="M70" s="33">
        <v>147</v>
      </c>
      <c r="N70" s="32">
        <v>155</v>
      </c>
      <c r="O70" s="33">
        <v>121</v>
      </c>
      <c r="P70" s="32">
        <v>150</v>
      </c>
      <c r="Q70" s="33">
        <v>134</v>
      </c>
      <c r="R70" s="32">
        <v>168</v>
      </c>
      <c r="S70" s="46">
        <f t="shared" si="7"/>
        <v>155</v>
      </c>
      <c r="T70" s="30">
        <f t="shared" si="8"/>
        <v>1860</v>
      </c>
      <c r="U70" s="19">
        <f t="shared" si="9"/>
        <v>75</v>
      </c>
    </row>
    <row r="71" spans="1:21" ht="21" customHeight="1" thickBot="1">
      <c r="A71" s="54">
        <v>60</v>
      </c>
      <c r="B71" s="55"/>
      <c r="C71" s="37" t="s">
        <v>139</v>
      </c>
      <c r="D71" s="36" t="s">
        <v>110</v>
      </c>
      <c r="E71" s="32">
        <v>164</v>
      </c>
      <c r="F71" s="33">
        <v>101</v>
      </c>
      <c r="G71" s="32">
        <v>139</v>
      </c>
      <c r="H71" s="33">
        <v>148</v>
      </c>
      <c r="I71" s="32">
        <v>131</v>
      </c>
      <c r="J71" s="33">
        <v>141</v>
      </c>
      <c r="K71" s="52">
        <f t="shared" si="5"/>
        <v>137.33333333333334</v>
      </c>
      <c r="L71" s="53">
        <f t="shared" si="6"/>
        <v>824</v>
      </c>
      <c r="M71" s="33">
        <v>182</v>
      </c>
      <c r="N71" s="32">
        <v>136</v>
      </c>
      <c r="O71" s="33">
        <v>114</v>
      </c>
      <c r="P71" s="32">
        <v>174</v>
      </c>
      <c r="Q71" s="33">
        <v>167</v>
      </c>
      <c r="R71" s="32">
        <v>210</v>
      </c>
      <c r="S71" s="46">
        <f t="shared" si="7"/>
        <v>150.58333333333334</v>
      </c>
      <c r="T71" s="30">
        <f t="shared" si="8"/>
        <v>1807</v>
      </c>
      <c r="U71" s="19">
        <f t="shared" si="9"/>
        <v>109</v>
      </c>
    </row>
    <row r="72" spans="1:21" ht="21" customHeight="1">
      <c r="A72" s="50">
        <v>61</v>
      </c>
      <c r="B72" s="56"/>
      <c r="C72" s="37" t="s">
        <v>77</v>
      </c>
      <c r="D72" s="36" t="s">
        <v>44</v>
      </c>
      <c r="E72" s="32">
        <v>150</v>
      </c>
      <c r="F72" s="33">
        <v>187</v>
      </c>
      <c r="G72" s="32">
        <v>184</v>
      </c>
      <c r="H72" s="33">
        <v>162</v>
      </c>
      <c r="I72" s="32">
        <v>214</v>
      </c>
      <c r="J72" s="33">
        <v>213</v>
      </c>
      <c r="K72" s="52">
        <f t="shared" si="5"/>
        <v>185</v>
      </c>
      <c r="L72" s="53">
        <f t="shared" si="6"/>
        <v>1110</v>
      </c>
      <c r="M72" s="33">
        <v>172</v>
      </c>
      <c r="N72" s="32">
        <v>165</v>
      </c>
      <c r="O72" s="33">
        <v>149</v>
      </c>
      <c r="P72" s="32">
        <v>192</v>
      </c>
      <c r="Q72" s="33">
        <v>0</v>
      </c>
      <c r="R72" s="32">
        <v>0</v>
      </c>
      <c r="S72" s="46">
        <f t="shared" si="7"/>
        <v>149</v>
      </c>
      <c r="T72" s="30">
        <f t="shared" si="8"/>
        <v>1788</v>
      </c>
      <c r="U72" s="19">
        <f t="shared" si="9"/>
        <v>214</v>
      </c>
    </row>
  </sheetData>
  <sheetProtection/>
  <mergeCells count="25">
    <mergeCell ref="A2:T2"/>
    <mergeCell ref="A4:T4"/>
    <mergeCell ref="T9:T11"/>
    <mergeCell ref="E9:E11"/>
    <mergeCell ref="F9:F11"/>
    <mergeCell ref="G9:G11"/>
    <mergeCell ref="H9:H11"/>
    <mergeCell ref="A6:T6"/>
    <mergeCell ref="A7:T7"/>
    <mergeCell ref="C9:C11"/>
    <mergeCell ref="B9:B11"/>
    <mergeCell ref="A9:A11"/>
    <mergeCell ref="Q9:Q11"/>
    <mergeCell ref="I9:I11"/>
    <mergeCell ref="L9:L11"/>
    <mergeCell ref="A3:T3"/>
    <mergeCell ref="S9:S11"/>
    <mergeCell ref="O9:O11"/>
    <mergeCell ref="D9:D11"/>
    <mergeCell ref="J9:J11"/>
    <mergeCell ref="K9:K11"/>
    <mergeCell ref="M9:M11"/>
    <mergeCell ref="N9:N11"/>
    <mergeCell ref="P9:P11"/>
    <mergeCell ref="R9:R11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rowBreaks count="1" manualBreakCount="1">
    <brk id="42" max="19" man="1"/>
  </rowBreaks>
  <legacyDrawing r:id="rId2"/>
  <oleObjects>
    <oleObject progId="Word.Document.8" shapeId="212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V40"/>
  <sheetViews>
    <sheetView zoomScale="90" zoomScaleNormal="90" zoomScaleSheetLayoutView="75" workbookViewId="0" topLeftCell="C19">
      <selection activeCell="V12" sqref="V12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7.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11" customWidth="1"/>
    <col min="12" max="12" width="7.625" style="11" customWidth="1"/>
    <col min="13" max="18" width="6.75390625" style="11" customWidth="1" outlineLevel="1"/>
    <col min="19" max="19" width="9.75390625" style="11" customWidth="1" outlineLevel="1"/>
    <col min="20" max="20" width="9.25390625" style="11" customWidth="1" outlineLevel="1"/>
    <col min="21" max="21" width="9.125" style="11" customWidth="1"/>
    <col min="22" max="22" width="9.00390625" style="1" customWidth="1"/>
    <col min="23" max="16384" width="9.125" style="1" customWidth="1"/>
  </cols>
  <sheetData>
    <row r="2" spans="1:20" ht="24" customHeight="1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4" customHeight="1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2.5">
      <c r="A4" s="106" t="s">
        <v>66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3:19" ht="12" customHeight="1">
      <c r="C5" s="23"/>
      <c r="D5" s="24"/>
      <c r="E5" s="23"/>
      <c r="F5" s="23"/>
      <c r="G5" s="23"/>
      <c r="H5" s="23"/>
      <c r="I5" s="23"/>
      <c r="J5" s="23"/>
      <c r="K5" s="5"/>
      <c r="L5" s="5"/>
      <c r="M5" s="5"/>
      <c r="N5" s="5"/>
      <c r="O5" s="5"/>
      <c r="P5" s="5"/>
      <c r="Q5" s="5"/>
      <c r="R5" s="5"/>
      <c r="S5" s="5"/>
    </row>
    <row r="6" spans="1:21" ht="18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0"/>
    </row>
    <row r="7" spans="1:21" ht="18.75" thickBot="1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0"/>
    </row>
    <row r="8" spans="1:21" s="4" customFormat="1" ht="7.5" hidden="1" thickBot="1">
      <c r="A8" s="3"/>
      <c r="B8" s="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5" customFormat="1" ht="25.5" customHeight="1">
      <c r="A9" s="113" t="s">
        <v>0</v>
      </c>
      <c r="B9" s="110" t="s">
        <v>34</v>
      </c>
      <c r="C9" s="107" t="s">
        <v>1</v>
      </c>
      <c r="D9" s="107" t="s">
        <v>2</v>
      </c>
      <c r="E9" s="107" t="s">
        <v>3</v>
      </c>
      <c r="F9" s="107" t="s">
        <v>4</v>
      </c>
      <c r="G9" s="107" t="s">
        <v>5</v>
      </c>
      <c r="H9" s="107" t="s">
        <v>6</v>
      </c>
      <c r="I9" s="107" t="s">
        <v>7</v>
      </c>
      <c r="J9" s="107" t="s">
        <v>8</v>
      </c>
      <c r="K9" s="107" t="s">
        <v>23</v>
      </c>
      <c r="L9" s="107" t="s">
        <v>24</v>
      </c>
      <c r="M9" s="107" t="s">
        <v>9</v>
      </c>
      <c r="N9" s="107" t="s">
        <v>10</v>
      </c>
      <c r="O9" s="107" t="s">
        <v>11</v>
      </c>
      <c r="P9" s="107" t="s">
        <v>12</v>
      </c>
      <c r="Q9" s="107" t="s">
        <v>13</v>
      </c>
      <c r="R9" s="107" t="s">
        <v>14</v>
      </c>
      <c r="S9" s="107" t="s">
        <v>30</v>
      </c>
      <c r="T9" s="107" t="s">
        <v>31</v>
      </c>
      <c r="U9" s="29"/>
    </row>
    <row r="10" spans="1:21" s="5" customFormat="1" ht="12.75" customHeight="1">
      <c r="A10" s="114"/>
      <c r="B10" s="1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29"/>
    </row>
    <row r="11" spans="1:22" s="5" customFormat="1" ht="13.5" thickBot="1">
      <c r="A11" s="115"/>
      <c r="B11" s="112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29"/>
      <c r="V11" s="22" t="s">
        <v>32</v>
      </c>
    </row>
    <row r="12" spans="1:22" ht="21" customHeight="1" thickBot="1">
      <c r="A12" s="58">
        <v>1</v>
      </c>
      <c r="B12" s="51" t="s">
        <v>72</v>
      </c>
      <c r="C12" s="35" t="s">
        <v>146</v>
      </c>
      <c r="D12" s="36" t="s">
        <v>80</v>
      </c>
      <c r="E12" s="30">
        <v>152</v>
      </c>
      <c r="F12" s="31">
        <v>193</v>
      </c>
      <c r="G12" s="30">
        <v>184</v>
      </c>
      <c r="H12" s="31">
        <v>188</v>
      </c>
      <c r="I12" s="30">
        <v>200</v>
      </c>
      <c r="J12" s="31">
        <v>224</v>
      </c>
      <c r="K12" s="52">
        <f aca="true" t="shared" si="0" ref="K12:K40">AVERAGE(E12:J12)</f>
        <v>190.16666666666666</v>
      </c>
      <c r="L12" s="53">
        <f aca="true" t="shared" si="1" ref="L12:L40">SUM(E12:J12)</f>
        <v>1141</v>
      </c>
      <c r="M12" s="31">
        <v>214</v>
      </c>
      <c r="N12" s="30">
        <v>222</v>
      </c>
      <c r="O12" s="31">
        <v>201</v>
      </c>
      <c r="P12" s="30">
        <v>223</v>
      </c>
      <c r="Q12" s="31">
        <v>207</v>
      </c>
      <c r="R12" s="30">
        <v>168</v>
      </c>
      <c r="S12" s="46">
        <f aca="true" t="shared" si="2" ref="S12:S40">AVERAGE(E12:J12,M12:R12)</f>
        <v>198</v>
      </c>
      <c r="T12" s="30">
        <f aca="true" t="shared" si="3" ref="T12:T40">SUM(L12:R12)</f>
        <v>2376</v>
      </c>
      <c r="U12" s="19">
        <f aca="true" t="shared" si="4" ref="U12:U40">MAX(E12:J12,M12:R12)-MIN(E12:J12,M12:R12)</f>
        <v>72</v>
      </c>
      <c r="V12" s="27">
        <f>MAX(E12:J40,M12:R40)</f>
        <v>244</v>
      </c>
    </row>
    <row r="13" spans="1:21" ht="21" customHeight="1" thickBot="1">
      <c r="A13" s="59">
        <v>2</v>
      </c>
      <c r="B13" s="55" t="s">
        <v>46</v>
      </c>
      <c r="C13" s="37" t="s">
        <v>52</v>
      </c>
      <c r="D13" s="36" t="s">
        <v>44</v>
      </c>
      <c r="E13" s="32">
        <v>187</v>
      </c>
      <c r="F13" s="33">
        <v>237</v>
      </c>
      <c r="G13" s="32">
        <v>177</v>
      </c>
      <c r="H13" s="33">
        <v>203</v>
      </c>
      <c r="I13" s="32">
        <v>168</v>
      </c>
      <c r="J13" s="33">
        <v>215</v>
      </c>
      <c r="K13" s="52">
        <f t="shared" si="0"/>
        <v>197.83333333333334</v>
      </c>
      <c r="L13" s="53">
        <f t="shared" si="1"/>
        <v>1187</v>
      </c>
      <c r="M13" s="33">
        <v>202</v>
      </c>
      <c r="N13" s="32">
        <v>189</v>
      </c>
      <c r="O13" s="33">
        <v>143</v>
      </c>
      <c r="P13" s="32">
        <v>207</v>
      </c>
      <c r="Q13" s="33">
        <v>171</v>
      </c>
      <c r="R13" s="32">
        <v>201</v>
      </c>
      <c r="S13" s="46">
        <f t="shared" si="2"/>
        <v>191.66666666666666</v>
      </c>
      <c r="T13" s="30">
        <f t="shared" si="3"/>
        <v>2300</v>
      </c>
      <c r="U13" s="19">
        <f t="shared" si="4"/>
        <v>94</v>
      </c>
    </row>
    <row r="14" spans="1:21" ht="21" customHeight="1" thickBot="1">
      <c r="A14" s="59">
        <v>3</v>
      </c>
      <c r="B14" s="55" t="s">
        <v>46</v>
      </c>
      <c r="C14" s="37" t="s">
        <v>63</v>
      </c>
      <c r="D14" s="36" t="s">
        <v>45</v>
      </c>
      <c r="E14" s="32">
        <v>205</v>
      </c>
      <c r="F14" s="33">
        <v>163</v>
      </c>
      <c r="G14" s="32">
        <v>167</v>
      </c>
      <c r="H14" s="33">
        <v>190</v>
      </c>
      <c r="I14" s="32">
        <v>236</v>
      </c>
      <c r="J14" s="33">
        <v>180</v>
      </c>
      <c r="K14" s="52">
        <f t="shared" si="0"/>
        <v>190.16666666666666</v>
      </c>
      <c r="L14" s="53">
        <f t="shared" si="1"/>
        <v>1141</v>
      </c>
      <c r="M14" s="31">
        <v>158</v>
      </c>
      <c r="N14" s="34">
        <v>227</v>
      </c>
      <c r="O14" s="31">
        <v>213</v>
      </c>
      <c r="P14" s="34">
        <v>164</v>
      </c>
      <c r="Q14" s="31">
        <v>202</v>
      </c>
      <c r="R14" s="34">
        <v>170</v>
      </c>
      <c r="S14" s="46">
        <f t="shared" si="2"/>
        <v>189.58333333333334</v>
      </c>
      <c r="T14" s="30">
        <f t="shared" si="3"/>
        <v>2275</v>
      </c>
      <c r="U14" s="19">
        <f t="shared" si="4"/>
        <v>78</v>
      </c>
    </row>
    <row r="15" spans="1:21" ht="21" customHeight="1" thickBot="1">
      <c r="A15" s="58">
        <v>4</v>
      </c>
      <c r="B15" s="56"/>
      <c r="C15" s="37" t="s">
        <v>98</v>
      </c>
      <c r="D15" s="36" t="s">
        <v>53</v>
      </c>
      <c r="E15" s="32">
        <v>203</v>
      </c>
      <c r="F15" s="33">
        <v>180</v>
      </c>
      <c r="G15" s="32">
        <v>168</v>
      </c>
      <c r="H15" s="33">
        <v>204</v>
      </c>
      <c r="I15" s="32">
        <v>189</v>
      </c>
      <c r="J15" s="33">
        <v>200</v>
      </c>
      <c r="K15" s="52">
        <f t="shared" si="0"/>
        <v>190.66666666666666</v>
      </c>
      <c r="L15" s="53">
        <f t="shared" si="1"/>
        <v>1144</v>
      </c>
      <c r="M15" s="33">
        <v>177</v>
      </c>
      <c r="N15" s="32">
        <v>170</v>
      </c>
      <c r="O15" s="33">
        <v>179</v>
      </c>
      <c r="P15" s="32">
        <v>211</v>
      </c>
      <c r="Q15" s="33">
        <v>171</v>
      </c>
      <c r="R15" s="32">
        <v>160</v>
      </c>
      <c r="S15" s="46">
        <f t="shared" si="2"/>
        <v>184.33333333333334</v>
      </c>
      <c r="T15" s="30">
        <f t="shared" si="3"/>
        <v>2212</v>
      </c>
      <c r="U15" s="19">
        <f t="shared" si="4"/>
        <v>51</v>
      </c>
    </row>
    <row r="16" spans="1:21" ht="21" customHeight="1" thickBot="1">
      <c r="A16" s="59">
        <v>5</v>
      </c>
      <c r="B16" s="55" t="s">
        <v>46</v>
      </c>
      <c r="C16" s="37" t="s">
        <v>97</v>
      </c>
      <c r="D16" s="36" t="s">
        <v>94</v>
      </c>
      <c r="E16" s="32">
        <v>172</v>
      </c>
      <c r="F16" s="33">
        <v>204</v>
      </c>
      <c r="G16" s="32">
        <v>131</v>
      </c>
      <c r="H16" s="33">
        <v>182</v>
      </c>
      <c r="I16" s="32">
        <v>180</v>
      </c>
      <c r="J16" s="33">
        <v>176</v>
      </c>
      <c r="K16" s="52">
        <f t="shared" si="0"/>
        <v>174.16666666666666</v>
      </c>
      <c r="L16" s="53">
        <f t="shared" si="1"/>
        <v>1045</v>
      </c>
      <c r="M16" s="33">
        <v>178</v>
      </c>
      <c r="N16" s="32">
        <v>199</v>
      </c>
      <c r="O16" s="33">
        <v>190</v>
      </c>
      <c r="P16" s="32">
        <v>200</v>
      </c>
      <c r="Q16" s="33">
        <v>206</v>
      </c>
      <c r="R16" s="32">
        <v>194</v>
      </c>
      <c r="S16" s="46">
        <f t="shared" si="2"/>
        <v>184.33333333333334</v>
      </c>
      <c r="T16" s="30">
        <f t="shared" si="3"/>
        <v>2212</v>
      </c>
      <c r="U16" s="19">
        <f t="shared" si="4"/>
        <v>75</v>
      </c>
    </row>
    <row r="17" spans="1:21" ht="21" customHeight="1" thickBot="1">
      <c r="A17" s="59">
        <v>6</v>
      </c>
      <c r="B17" s="55"/>
      <c r="C17" s="37" t="s">
        <v>122</v>
      </c>
      <c r="D17" s="36" t="s">
        <v>45</v>
      </c>
      <c r="E17" s="32">
        <v>193</v>
      </c>
      <c r="F17" s="33">
        <v>160</v>
      </c>
      <c r="G17" s="32">
        <v>156</v>
      </c>
      <c r="H17" s="33">
        <v>153</v>
      </c>
      <c r="I17" s="32">
        <v>198</v>
      </c>
      <c r="J17" s="33">
        <v>191</v>
      </c>
      <c r="K17" s="52">
        <f t="shared" si="0"/>
        <v>175.16666666666666</v>
      </c>
      <c r="L17" s="53">
        <f t="shared" si="1"/>
        <v>1051</v>
      </c>
      <c r="M17" s="33">
        <v>212</v>
      </c>
      <c r="N17" s="32">
        <v>149</v>
      </c>
      <c r="O17" s="33">
        <v>204</v>
      </c>
      <c r="P17" s="32">
        <v>186</v>
      </c>
      <c r="Q17" s="33">
        <v>202</v>
      </c>
      <c r="R17" s="32">
        <v>199</v>
      </c>
      <c r="S17" s="46">
        <f t="shared" si="2"/>
        <v>183.58333333333334</v>
      </c>
      <c r="T17" s="30">
        <f t="shared" si="3"/>
        <v>2203</v>
      </c>
      <c r="U17" s="19">
        <f t="shared" si="4"/>
        <v>63</v>
      </c>
    </row>
    <row r="18" spans="1:21" ht="21" customHeight="1" thickBot="1">
      <c r="A18" s="58">
        <v>7</v>
      </c>
      <c r="B18" s="56"/>
      <c r="C18" s="37" t="s">
        <v>134</v>
      </c>
      <c r="D18" s="36" t="s">
        <v>44</v>
      </c>
      <c r="E18" s="32">
        <v>170</v>
      </c>
      <c r="F18" s="33">
        <v>180</v>
      </c>
      <c r="G18" s="32">
        <v>198</v>
      </c>
      <c r="H18" s="33">
        <v>154</v>
      </c>
      <c r="I18" s="32">
        <v>169</v>
      </c>
      <c r="J18" s="33">
        <v>192</v>
      </c>
      <c r="K18" s="52">
        <f t="shared" si="0"/>
        <v>177.16666666666666</v>
      </c>
      <c r="L18" s="53">
        <f t="shared" si="1"/>
        <v>1063</v>
      </c>
      <c r="M18" s="33">
        <v>159</v>
      </c>
      <c r="N18" s="32">
        <v>181</v>
      </c>
      <c r="O18" s="33">
        <v>244</v>
      </c>
      <c r="P18" s="32">
        <v>148</v>
      </c>
      <c r="Q18" s="33">
        <v>179</v>
      </c>
      <c r="R18" s="32">
        <v>182</v>
      </c>
      <c r="S18" s="46">
        <f t="shared" si="2"/>
        <v>179.66666666666666</v>
      </c>
      <c r="T18" s="30">
        <f t="shared" si="3"/>
        <v>2156</v>
      </c>
      <c r="U18" s="19">
        <f t="shared" si="4"/>
        <v>96</v>
      </c>
    </row>
    <row r="19" spans="1:21" ht="21" customHeight="1" thickBot="1">
      <c r="A19" s="59">
        <v>8</v>
      </c>
      <c r="B19" s="55"/>
      <c r="C19" s="37" t="s">
        <v>59</v>
      </c>
      <c r="D19" s="36" t="s">
        <v>53</v>
      </c>
      <c r="E19" s="32">
        <v>201</v>
      </c>
      <c r="F19" s="33">
        <v>181</v>
      </c>
      <c r="G19" s="32">
        <v>211</v>
      </c>
      <c r="H19" s="33">
        <v>182</v>
      </c>
      <c r="I19" s="32">
        <v>161</v>
      </c>
      <c r="J19" s="33">
        <v>192</v>
      </c>
      <c r="K19" s="52">
        <f t="shared" si="0"/>
        <v>188</v>
      </c>
      <c r="L19" s="53">
        <f t="shared" si="1"/>
        <v>1128</v>
      </c>
      <c r="M19" s="33">
        <v>191</v>
      </c>
      <c r="N19" s="32">
        <v>202</v>
      </c>
      <c r="O19" s="33">
        <v>172</v>
      </c>
      <c r="P19" s="32">
        <v>150</v>
      </c>
      <c r="Q19" s="33">
        <v>156</v>
      </c>
      <c r="R19" s="32">
        <v>153</v>
      </c>
      <c r="S19" s="46">
        <f t="shared" si="2"/>
        <v>179.33333333333334</v>
      </c>
      <c r="T19" s="30">
        <f t="shared" si="3"/>
        <v>2152</v>
      </c>
      <c r="U19" s="19">
        <f t="shared" si="4"/>
        <v>61</v>
      </c>
    </row>
    <row r="20" spans="1:21" ht="21" customHeight="1" thickBot="1">
      <c r="A20" s="59">
        <v>9</v>
      </c>
      <c r="B20" s="55" t="s">
        <v>47</v>
      </c>
      <c r="C20" s="40" t="s">
        <v>100</v>
      </c>
      <c r="D20" s="36" t="s">
        <v>44</v>
      </c>
      <c r="E20" s="32">
        <v>171</v>
      </c>
      <c r="F20" s="33">
        <v>182</v>
      </c>
      <c r="G20" s="32">
        <v>165</v>
      </c>
      <c r="H20" s="33">
        <v>151</v>
      </c>
      <c r="I20" s="32">
        <v>146</v>
      </c>
      <c r="J20" s="33">
        <v>170</v>
      </c>
      <c r="K20" s="52">
        <f t="shared" si="0"/>
        <v>164.16666666666666</v>
      </c>
      <c r="L20" s="53">
        <f t="shared" si="1"/>
        <v>985</v>
      </c>
      <c r="M20" s="33">
        <v>182</v>
      </c>
      <c r="N20" s="32">
        <v>188</v>
      </c>
      <c r="O20" s="33">
        <v>199</v>
      </c>
      <c r="P20" s="32">
        <v>208</v>
      </c>
      <c r="Q20" s="33">
        <v>170</v>
      </c>
      <c r="R20" s="32">
        <v>189</v>
      </c>
      <c r="S20" s="46">
        <f t="shared" si="2"/>
        <v>176.75</v>
      </c>
      <c r="T20" s="30">
        <f t="shared" si="3"/>
        <v>2121</v>
      </c>
      <c r="U20" s="19">
        <f t="shared" si="4"/>
        <v>62</v>
      </c>
    </row>
    <row r="21" spans="1:21" ht="21" customHeight="1" thickBot="1">
      <c r="A21" s="58">
        <v>10</v>
      </c>
      <c r="B21" s="56"/>
      <c r="C21" s="38" t="s">
        <v>138</v>
      </c>
      <c r="D21" s="36" t="s">
        <v>110</v>
      </c>
      <c r="E21" s="32">
        <v>160</v>
      </c>
      <c r="F21" s="33">
        <v>158</v>
      </c>
      <c r="G21" s="32">
        <v>209</v>
      </c>
      <c r="H21" s="33">
        <v>147</v>
      </c>
      <c r="I21" s="32">
        <v>154</v>
      </c>
      <c r="J21" s="33">
        <v>170</v>
      </c>
      <c r="K21" s="52">
        <f t="shared" si="0"/>
        <v>166.33333333333334</v>
      </c>
      <c r="L21" s="53">
        <f t="shared" si="1"/>
        <v>998</v>
      </c>
      <c r="M21" s="33">
        <v>188</v>
      </c>
      <c r="N21" s="32">
        <v>198</v>
      </c>
      <c r="O21" s="33">
        <v>191</v>
      </c>
      <c r="P21" s="32">
        <v>142</v>
      </c>
      <c r="Q21" s="33">
        <v>178</v>
      </c>
      <c r="R21" s="32">
        <v>206</v>
      </c>
      <c r="S21" s="46">
        <f t="shared" si="2"/>
        <v>175.08333333333334</v>
      </c>
      <c r="T21" s="30">
        <f t="shared" si="3"/>
        <v>2101</v>
      </c>
      <c r="U21" s="19">
        <f t="shared" si="4"/>
        <v>67</v>
      </c>
    </row>
    <row r="22" spans="1:21" ht="21" customHeight="1" thickBot="1">
      <c r="A22" s="59">
        <v>11</v>
      </c>
      <c r="B22" s="55" t="s">
        <v>47</v>
      </c>
      <c r="C22" s="37" t="s">
        <v>51</v>
      </c>
      <c r="D22" s="36" t="s">
        <v>80</v>
      </c>
      <c r="E22" s="32">
        <v>157</v>
      </c>
      <c r="F22" s="33">
        <v>177</v>
      </c>
      <c r="G22" s="32">
        <v>192</v>
      </c>
      <c r="H22" s="33">
        <v>153</v>
      </c>
      <c r="I22" s="32">
        <v>181</v>
      </c>
      <c r="J22" s="33">
        <v>202</v>
      </c>
      <c r="K22" s="52">
        <f t="shared" si="0"/>
        <v>177</v>
      </c>
      <c r="L22" s="53">
        <f t="shared" si="1"/>
        <v>1062</v>
      </c>
      <c r="M22" s="33">
        <v>154</v>
      </c>
      <c r="N22" s="32">
        <v>158</v>
      </c>
      <c r="O22" s="33">
        <v>138</v>
      </c>
      <c r="P22" s="32">
        <v>182</v>
      </c>
      <c r="Q22" s="33">
        <v>203</v>
      </c>
      <c r="R22" s="32">
        <v>159</v>
      </c>
      <c r="S22" s="46">
        <f t="shared" si="2"/>
        <v>171.33333333333334</v>
      </c>
      <c r="T22" s="30">
        <f t="shared" si="3"/>
        <v>2056</v>
      </c>
      <c r="U22" s="19">
        <f t="shared" si="4"/>
        <v>65</v>
      </c>
    </row>
    <row r="23" spans="1:21" ht="21" customHeight="1" thickBot="1">
      <c r="A23" s="59">
        <v>12</v>
      </c>
      <c r="B23" s="55"/>
      <c r="C23" s="37" t="s">
        <v>101</v>
      </c>
      <c r="D23" s="36" t="s">
        <v>44</v>
      </c>
      <c r="E23" s="32">
        <v>190</v>
      </c>
      <c r="F23" s="33">
        <v>172</v>
      </c>
      <c r="G23" s="32">
        <v>192</v>
      </c>
      <c r="H23" s="33">
        <v>128</v>
      </c>
      <c r="I23" s="32">
        <v>180</v>
      </c>
      <c r="J23" s="33">
        <v>142</v>
      </c>
      <c r="K23" s="52">
        <f t="shared" si="0"/>
        <v>167.33333333333334</v>
      </c>
      <c r="L23" s="53">
        <f t="shared" si="1"/>
        <v>1004</v>
      </c>
      <c r="M23" s="33">
        <v>170</v>
      </c>
      <c r="N23" s="32">
        <v>194</v>
      </c>
      <c r="O23" s="33">
        <v>175</v>
      </c>
      <c r="P23" s="32">
        <v>181</v>
      </c>
      <c r="Q23" s="33">
        <v>149</v>
      </c>
      <c r="R23" s="32">
        <v>159</v>
      </c>
      <c r="S23" s="46">
        <f t="shared" si="2"/>
        <v>169.33333333333334</v>
      </c>
      <c r="T23" s="30">
        <f t="shared" si="3"/>
        <v>2032</v>
      </c>
      <c r="U23" s="19">
        <f t="shared" si="4"/>
        <v>66</v>
      </c>
    </row>
    <row r="24" spans="1:21" ht="21" customHeight="1" thickBot="1">
      <c r="A24" s="50">
        <v>13</v>
      </c>
      <c r="B24" s="56"/>
      <c r="C24" s="37" t="s">
        <v>78</v>
      </c>
      <c r="D24" s="36" t="s">
        <v>44</v>
      </c>
      <c r="E24" s="32">
        <v>148</v>
      </c>
      <c r="F24" s="33">
        <v>164</v>
      </c>
      <c r="G24" s="32">
        <v>176</v>
      </c>
      <c r="H24" s="33">
        <v>159</v>
      </c>
      <c r="I24" s="32">
        <v>176</v>
      </c>
      <c r="J24" s="33">
        <v>170</v>
      </c>
      <c r="K24" s="52">
        <f t="shared" si="0"/>
        <v>165.5</v>
      </c>
      <c r="L24" s="53">
        <f t="shared" si="1"/>
        <v>993</v>
      </c>
      <c r="M24" s="33">
        <v>177</v>
      </c>
      <c r="N24" s="32">
        <v>139</v>
      </c>
      <c r="O24" s="33">
        <v>187</v>
      </c>
      <c r="P24" s="32">
        <v>181</v>
      </c>
      <c r="Q24" s="33">
        <v>174</v>
      </c>
      <c r="R24" s="32">
        <v>165</v>
      </c>
      <c r="S24" s="46">
        <f t="shared" si="2"/>
        <v>168</v>
      </c>
      <c r="T24" s="30">
        <f t="shared" si="3"/>
        <v>2016</v>
      </c>
      <c r="U24" s="19">
        <f t="shared" si="4"/>
        <v>48</v>
      </c>
    </row>
    <row r="25" spans="1:21" ht="21" customHeight="1" thickBot="1">
      <c r="A25" s="54">
        <v>14</v>
      </c>
      <c r="B25" s="55"/>
      <c r="C25" s="37" t="s">
        <v>79</v>
      </c>
      <c r="D25" s="36" t="s">
        <v>43</v>
      </c>
      <c r="E25" s="32">
        <v>143</v>
      </c>
      <c r="F25" s="33">
        <v>169</v>
      </c>
      <c r="G25" s="32">
        <v>177</v>
      </c>
      <c r="H25" s="33">
        <v>147</v>
      </c>
      <c r="I25" s="32">
        <v>143</v>
      </c>
      <c r="J25" s="33">
        <v>159</v>
      </c>
      <c r="K25" s="52">
        <f t="shared" si="0"/>
        <v>156.33333333333334</v>
      </c>
      <c r="L25" s="53">
        <f t="shared" si="1"/>
        <v>938</v>
      </c>
      <c r="M25" s="33">
        <v>165</v>
      </c>
      <c r="N25" s="32">
        <v>133</v>
      </c>
      <c r="O25" s="33">
        <v>191</v>
      </c>
      <c r="P25" s="32">
        <v>187</v>
      </c>
      <c r="Q25" s="33">
        <v>156</v>
      </c>
      <c r="R25" s="32">
        <v>209</v>
      </c>
      <c r="S25" s="46">
        <f t="shared" si="2"/>
        <v>164.91666666666666</v>
      </c>
      <c r="T25" s="30">
        <f t="shared" si="3"/>
        <v>1979</v>
      </c>
      <c r="U25" s="19">
        <f t="shared" si="4"/>
        <v>76</v>
      </c>
    </row>
    <row r="26" spans="1:21" ht="21" customHeight="1" thickBot="1">
      <c r="A26" s="54">
        <v>15</v>
      </c>
      <c r="B26" s="55"/>
      <c r="C26" s="37" t="s">
        <v>60</v>
      </c>
      <c r="D26" s="36" t="s">
        <v>44</v>
      </c>
      <c r="E26" s="32">
        <v>170</v>
      </c>
      <c r="F26" s="33">
        <v>172</v>
      </c>
      <c r="G26" s="32">
        <v>185</v>
      </c>
      <c r="H26" s="33">
        <v>161</v>
      </c>
      <c r="I26" s="32">
        <v>130</v>
      </c>
      <c r="J26" s="33">
        <v>170</v>
      </c>
      <c r="K26" s="52">
        <f t="shared" si="0"/>
        <v>164.66666666666666</v>
      </c>
      <c r="L26" s="53">
        <f t="shared" si="1"/>
        <v>988</v>
      </c>
      <c r="M26" s="33">
        <v>153</v>
      </c>
      <c r="N26" s="32">
        <v>158</v>
      </c>
      <c r="O26" s="33">
        <v>179</v>
      </c>
      <c r="P26" s="32">
        <v>146</v>
      </c>
      <c r="Q26" s="33">
        <v>141</v>
      </c>
      <c r="R26" s="32">
        <v>163</v>
      </c>
      <c r="S26" s="46">
        <f t="shared" si="2"/>
        <v>160.66666666666666</v>
      </c>
      <c r="T26" s="30">
        <f t="shared" si="3"/>
        <v>1928</v>
      </c>
      <c r="U26" s="19">
        <f t="shared" si="4"/>
        <v>55</v>
      </c>
    </row>
    <row r="27" spans="1:21" ht="21" customHeight="1" thickBot="1">
      <c r="A27" s="50">
        <v>16</v>
      </c>
      <c r="B27" s="55"/>
      <c r="C27" s="37" t="s">
        <v>99</v>
      </c>
      <c r="D27" s="36" t="s">
        <v>44</v>
      </c>
      <c r="E27" s="32">
        <v>168</v>
      </c>
      <c r="F27" s="33">
        <v>146</v>
      </c>
      <c r="G27" s="32">
        <v>190</v>
      </c>
      <c r="H27" s="33">
        <v>132</v>
      </c>
      <c r="I27" s="32">
        <v>193</v>
      </c>
      <c r="J27" s="33">
        <v>138</v>
      </c>
      <c r="K27" s="52">
        <f t="shared" si="0"/>
        <v>161.16666666666666</v>
      </c>
      <c r="L27" s="53">
        <f t="shared" si="1"/>
        <v>967</v>
      </c>
      <c r="M27" s="33">
        <v>215</v>
      </c>
      <c r="N27" s="32">
        <v>157</v>
      </c>
      <c r="O27" s="33">
        <v>155</v>
      </c>
      <c r="P27" s="32">
        <v>144</v>
      </c>
      <c r="Q27" s="33">
        <v>142</v>
      </c>
      <c r="R27" s="32">
        <v>148</v>
      </c>
      <c r="S27" s="46">
        <f t="shared" si="2"/>
        <v>160.66666666666666</v>
      </c>
      <c r="T27" s="30">
        <f t="shared" si="3"/>
        <v>1928</v>
      </c>
      <c r="U27" s="19">
        <f t="shared" si="4"/>
        <v>83</v>
      </c>
    </row>
    <row r="28" spans="1:21" ht="21" customHeight="1" thickBot="1">
      <c r="A28" s="54">
        <v>17</v>
      </c>
      <c r="B28" s="56"/>
      <c r="C28" s="37" t="s">
        <v>136</v>
      </c>
      <c r="D28" s="36" t="s">
        <v>44</v>
      </c>
      <c r="E28" s="32">
        <v>133</v>
      </c>
      <c r="F28" s="33">
        <v>141</v>
      </c>
      <c r="G28" s="32">
        <v>135</v>
      </c>
      <c r="H28" s="33">
        <v>152</v>
      </c>
      <c r="I28" s="32">
        <v>209</v>
      </c>
      <c r="J28" s="33">
        <v>164</v>
      </c>
      <c r="K28" s="52">
        <f t="shared" si="0"/>
        <v>155.66666666666666</v>
      </c>
      <c r="L28" s="53">
        <f t="shared" si="1"/>
        <v>934</v>
      </c>
      <c r="M28" s="33">
        <v>166</v>
      </c>
      <c r="N28" s="32">
        <v>150</v>
      </c>
      <c r="O28" s="33">
        <v>156</v>
      </c>
      <c r="P28" s="32">
        <v>164</v>
      </c>
      <c r="Q28" s="33">
        <v>157</v>
      </c>
      <c r="R28" s="32">
        <v>187</v>
      </c>
      <c r="S28" s="46">
        <f t="shared" si="2"/>
        <v>159.5</v>
      </c>
      <c r="T28" s="30">
        <f t="shared" si="3"/>
        <v>1914</v>
      </c>
      <c r="U28" s="19">
        <f t="shared" si="4"/>
        <v>76</v>
      </c>
    </row>
    <row r="29" spans="1:21" ht="21" customHeight="1" thickBot="1">
      <c r="A29" s="54">
        <v>18</v>
      </c>
      <c r="B29" s="55"/>
      <c r="C29" s="37" t="s">
        <v>151</v>
      </c>
      <c r="D29" s="36" t="s">
        <v>110</v>
      </c>
      <c r="E29" s="32">
        <v>175</v>
      </c>
      <c r="F29" s="33">
        <v>161</v>
      </c>
      <c r="G29" s="32">
        <v>183</v>
      </c>
      <c r="H29" s="33">
        <v>177</v>
      </c>
      <c r="I29" s="32">
        <v>161</v>
      </c>
      <c r="J29" s="33">
        <v>141</v>
      </c>
      <c r="K29" s="52">
        <f t="shared" si="0"/>
        <v>166.33333333333334</v>
      </c>
      <c r="L29" s="53">
        <f t="shared" si="1"/>
        <v>998</v>
      </c>
      <c r="M29" s="33">
        <v>148</v>
      </c>
      <c r="N29" s="32">
        <v>149</v>
      </c>
      <c r="O29" s="33">
        <v>137</v>
      </c>
      <c r="P29" s="32">
        <v>192</v>
      </c>
      <c r="Q29" s="33">
        <v>139</v>
      </c>
      <c r="R29" s="32">
        <v>142</v>
      </c>
      <c r="S29" s="46">
        <f t="shared" si="2"/>
        <v>158.75</v>
      </c>
      <c r="T29" s="30">
        <f t="shared" si="3"/>
        <v>1905</v>
      </c>
      <c r="U29" s="19">
        <f t="shared" si="4"/>
        <v>55</v>
      </c>
    </row>
    <row r="30" spans="1:21" ht="21" customHeight="1" thickBot="1">
      <c r="A30" s="50">
        <v>19</v>
      </c>
      <c r="B30" s="55"/>
      <c r="C30" s="37" t="s">
        <v>133</v>
      </c>
      <c r="D30" s="36" t="s">
        <v>44</v>
      </c>
      <c r="E30" s="32">
        <v>134</v>
      </c>
      <c r="F30" s="33">
        <v>169</v>
      </c>
      <c r="G30" s="32">
        <v>155</v>
      </c>
      <c r="H30" s="33">
        <v>146</v>
      </c>
      <c r="I30" s="32">
        <v>164</v>
      </c>
      <c r="J30" s="33">
        <v>140</v>
      </c>
      <c r="K30" s="52">
        <f t="shared" si="0"/>
        <v>151.33333333333334</v>
      </c>
      <c r="L30" s="53">
        <f t="shared" si="1"/>
        <v>908</v>
      </c>
      <c r="M30" s="33">
        <v>199</v>
      </c>
      <c r="N30" s="32">
        <v>157</v>
      </c>
      <c r="O30" s="33">
        <v>161</v>
      </c>
      <c r="P30" s="32">
        <v>167</v>
      </c>
      <c r="Q30" s="33">
        <v>165</v>
      </c>
      <c r="R30" s="32">
        <v>143</v>
      </c>
      <c r="S30" s="46">
        <f t="shared" si="2"/>
        <v>158.33333333333334</v>
      </c>
      <c r="T30" s="30">
        <f t="shared" si="3"/>
        <v>1900</v>
      </c>
      <c r="U30" s="19">
        <f t="shared" si="4"/>
        <v>65</v>
      </c>
    </row>
    <row r="31" spans="1:21" ht="21" customHeight="1" thickBot="1">
      <c r="A31" s="54">
        <v>20</v>
      </c>
      <c r="B31" s="56"/>
      <c r="C31" s="37" t="s">
        <v>50</v>
      </c>
      <c r="D31" s="36" t="s">
        <v>80</v>
      </c>
      <c r="E31" s="32">
        <v>146</v>
      </c>
      <c r="F31" s="33">
        <v>208</v>
      </c>
      <c r="G31" s="32">
        <v>179</v>
      </c>
      <c r="H31" s="33">
        <v>168</v>
      </c>
      <c r="I31" s="32">
        <v>152</v>
      </c>
      <c r="J31" s="33">
        <v>141</v>
      </c>
      <c r="K31" s="52">
        <f t="shared" si="0"/>
        <v>165.66666666666666</v>
      </c>
      <c r="L31" s="53">
        <f t="shared" si="1"/>
        <v>994</v>
      </c>
      <c r="M31" s="33">
        <v>155</v>
      </c>
      <c r="N31" s="32">
        <v>162</v>
      </c>
      <c r="O31" s="33">
        <v>162</v>
      </c>
      <c r="P31" s="32">
        <v>162</v>
      </c>
      <c r="Q31" s="33">
        <v>118</v>
      </c>
      <c r="R31" s="32">
        <v>145</v>
      </c>
      <c r="S31" s="46">
        <f t="shared" si="2"/>
        <v>158.16666666666666</v>
      </c>
      <c r="T31" s="30">
        <f t="shared" si="3"/>
        <v>1898</v>
      </c>
      <c r="U31" s="19">
        <f t="shared" si="4"/>
        <v>90</v>
      </c>
    </row>
    <row r="32" spans="1:21" ht="21" customHeight="1" thickBot="1">
      <c r="A32" s="54">
        <v>21</v>
      </c>
      <c r="B32" s="55"/>
      <c r="C32" s="37" t="s">
        <v>135</v>
      </c>
      <c r="D32" s="36" t="s">
        <v>44</v>
      </c>
      <c r="E32" s="32">
        <v>149</v>
      </c>
      <c r="F32" s="33">
        <v>170</v>
      </c>
      <c r="G32" s="32">
        <v>155</v>
      </c>
      <c r="H32" s="33">
        <v>150</v>
      </c>
      <c r="I32" s="32">
        <v>171</v>
      </c>
      <c r="J32" s="33">
        <v>136</v>
      </c>
      <c r="K32" s="52">
        <f t="shared" si="0"/>
        <v>155.16666666666666</v>
      </c>
      <c r="L32" s="53">
        <f t="shared" si="1"/>
        <v>931</v>
      </c>
      <c r="M32" s="33">
        <v>127</v>
      </c>
      <c r="N32" s="32">
        <v>197</v>
      </c>
      <c r="O32" s="33">
        <v>189</v>
      </c>
      <c r="P32" s="32">
        <v>126</v>
      </c>
      <c r="Q32" s="33">
        <v>177</v>
      </c>
      <c r="R32" s="32">
        <v>147</v>
      </c>
      <c r="S32" s="46">
        <f t="shared" si="2"/>
        <v>157.83333333333334</v>
      </c>
      <c r="T32" s="30">
        <f t="shared" si="3"/>
        <v>1894</v>
      </c>
      <c r="U32" s="19">
        <f t="shared" si="4"/>
        <v>71</v>
      </c>
    </row>
    <row r="33" spans="1:21" ht="21" customHeight="1" thickBot="1">
      <c r="A33" s="50">
        <v>22</v>
      </c>
      <c r="B33" s="55"/>
      <c r="C33" s="37" t="s">
        <v>148</v>
      </c>
      <c r="D33" s="36" t="s">
        <v>94</v>
      </c>
      <c r="E33" s="32">
        <v>154</v>
      </c>
      <c r="F33" s="33">
        <v>178</v>
      </c>
      <c r="G33" s="32">
        <v>141</v>
      </c>
      <c r="H33" s="33">
        <v>174</v>
      </c>
      <c r="I33" s="32">
        <v>147</v>
      </c>
      <c r="J33" s="33">
        <v>146</v>
      </c>
      <c r="K33" s="52">
        <f t="shared" si="0"/>
        <v>156.66666666666666</v>
      </c>
      <c r="L33" s="53">
        <f t="shared" si="1"/>
        <v>940</v>
      </c>
      <c r="M33" s="33">
        <v>183</v>
      </c>
      <c r="N33" s="32">
        <v>134</v>
      </c>
      <c r="O33" s="33">
        <v>162</v>
      </c>
      <c r="P33" s="32">
        <v>129</v>
      </c>
      <c r="Q33" s="33">
        <v>164</v>
      </c>
      <c r="R33" s="32">
        <v>181</v>
      </c>
      <c r="S33" s="46">
        <f t="shared" si="2"/>
        <v>157.75</v>
      </c>
      <c r="T33" s="30">
        <f t="shared" si="3"/>
        <v>1893</v>
      </c>
      <c r="U33" s="19">
        <f t="shared" si="4"/>
        <v>54</v>
      </c>
    </row>
    <row r="34" spans="1:21" ht="21" customHeight="1" thickBot="1">
      <c r="A34" s="54">
        <v>23</v>
      </c>
      <c r="B34" s="56"/>
      <c r="C34" s="37" t="s">
        <v>132</v>
      </c>
      <c r="D34" s="36" t="s">
        <v>61</v>
      </c>
      <c r="E34" s="32">
        <v>177</v>
      </c>
      <c r="F34" s="33">
        <v>164</v>
      </c>
      <c r="G34" s="32">
        <v>171</v>
      </c>
      <c r="H34" s="33">
        <v>146</v>
      </c>
      <c r="I34" s="32">
        <v>156</v>
      </c>
      <c r="J34" s="33">
        <v>147</v>
      </c>
      <c r="K34" s="52">
        <f t="shared" si="0"/>
        <v>160.16666666666666</v>
      </c>
      <c r="L34" s="53">
        <f t="shared" si="1"/>
        <v>961</v>
      </c>
      <c r="M34" s="33">
        <v>170</v>
      </c>
      <c r="N34" s="32">
        <v>157</v>
      </c>
      <c r="O34" s="33">
        <v>126</v>
      </c>
      <c r="P34" s="32">
        <v>166</v>
      </c>
      <c r="Q34" s="33">
        <v>154</v>
      </c>
      <c r="R34" s="32">
        <v>145</v>
      </c>
      <c r="S34" s="46">
        <f t="shared" si="2"/>
        <v>156.58333333333334</v>
      </c>
      <c r="T34" s="30">
        <f t="shared" si="3"/>
        <v>1879</v>
      </c>
      <c r="U34" s="19">
        <f t="shared" si="4"/>
        <v>51</v>
      </c>
    </row>
    <row r="35" spans="1:21" ht="21" customHeight="1" thickBot="1">
      <c r="A35" s="54">
        <v>24</v>
      </c>
      <c r="B35" s="55"/>
      <c r="C35" s="37" t="s">
        <v>57</v>
      </c>
      <c r="D35" s="36" t="s">
        <v>45</v>
      </c>
      <c r="E35" s="32">
        <v>197</v>
      </c>
      <c r="F35" s="33">
        <v>155</v>
      </c>
      <c r="G35" s="32">
        <v>152</v>
      </c>
      <c r="H35" s="33">
        <v>189</v>
      </c>
      <c r="I35" s="32">
        <v>151</v>
      </c>
      <c r="J35" s="33">
        <v>132</v>
      </c>
      <c r="K35" s="52">
        <f t="shared" si="0"/>
        <v>162.66666666666666</v>
      </c>
      <c r="L35" s="53">
        <f t="shared" si="1"/>
        <v>976</v>
      </c>
      <c r="M35" s="33">
        <v>152</v>
      </c>
      <c r="N35" s="32">
        <v>163</v>
      </c>
      <c r="O35" s="33">
        <v>141</v>
      </c>
      <c r="P35" s="32">
        <v>148</v>
      </c>
      <c r="Q35" s="33">
        <v>155</v>
      </c>
      <c r="R35" s="32">
        <v>133</v>
      </c>
      <c r="S35" s="46">
        <f t="shared" si="2"/>
        <v>155.66666666666666</v>
      </c>
      <c r="T35" s="30">
        <f t="shared" si="3"/>
        <v>1868</v>
      </c>
      <c r="U35" s="19">
        <f t="shared" si="4"/>
        <v>65</v>
      </c>
    </row>
    <row r="36" spans="1:21" ht="21" customHeight="1" thickBot="1">
      <c r="A36" s="50">
        <v>25</v>
      </c>
      <c r="B36" s="55"/>
      <c r="C36" s="37" t="s">
        <v>149</v>
      </c>
      <c r="D36" s="36" t="s">
        <v>43</v>
      </c>
      <c r="E36" s="32">
        <v>164</v>
      </c>
      <c r="F36" s="33">
        <v>162</v>
      </c>
      <c r="G36" s="32">
        <v>139</v>
      </c>
      <c r="H36" s="33">
        <v>148</v>
      </c>
      <c r="I36" s="32">
        <v>163</v>
      </c>
      <c r="J36" s="33">
        <v>150</v>
      </c>
      <c r="K36" s="52">
        <f t="shared" si="0"/>
        <v>154.33333333333334</v>
      </c>
      <c r="L36" s="53">
        <f t="shared" si="1"/>
        <v>926</v>
      </c>
      <c r="M36" s="33">
        <v>203</v>
      </c>
      <c r="N36" s="32">
        <v>126</v>
      </c>
      <c r="O36" s="33">
        <v>140</v>
      </c>
      <c r="P36" s="32">
        <v>170</v>
      </c>
      <c r="Q36" s="33">
        <v>116</v>
      </c>
      <c r="R36" s="32">
        <v>169</v>
      </c>
      <c r="S36" s="46">
        <f t="shared" si="2"/>
        <v>154.16666666666666</v>
      </c>
      <c r="T36" s="30">
        <f t="shared" si="3"/>
        <v>1850</v>
      </c>
      <c r="U36" s="19">
        <f t="shared" si="4"/>
        <v>87</v>
      </c>
    </row>
    <row r="37" spans="1:21" ht="21" customHeight="1" thickBot="1">
      <c r="A37" s="54">
        <v>26</v>
      </c>
      <c r="B37" s="56"/>
      <c r="C37" s="37" t="s">
        <v>96</v>
      </c>
      <c r="D37" s="36" t="s">
        <v>45</v>
      </c>
      <c r="E37" s="32">
        <v>125</v>
      </c>
      <c r="F37" s="33">
        <v>169</v>
      </c>
      <c r="G37" s="32">
        <v>157</v>
      </c>
      <c r="H37" s="33">
        <v>133</v>
      </c>
      <c r="I37" s="32">
        <v>154</v>
      </c>
      <c r="J37" s="33">
        <v>151</v>
      </c>
      <c r="K37" s="52">
        <f t="shared" si="0"/>
        <v>148.16666666666666</v>
      </c>
      <c r="L37" s="53">
        <f t="shared" si="1"/>
        <v>889</v>
      </c>
      <c r="M37" s="33">
        <v>138</v>
      </c>
      <c r="N37" s="32">
        <v>177</v>
      </c>
      <c r="O37" s="33">
        <v>167</v>
      </c>
      <c r="P37" s="32">
        <v>157</v>
      </c>
      <c r="Q37" s="33">
        <v>136</v>
      </c>
      <c r="R37" s="32">
        <v>167</v>
      </c>
      <c r="S37" s="46">
        <f t="shared" si="2"/>
        <v>152.58333333333334</v>
      </c>
      <c r="T37" s="30">
        <f t="shared" si="3"/>
        <v>1831</v>
      </c>
      <c r="U37" s="19">
        <f t="shared" si="4"/>
        <v>52</v>
      </c>
    </row>
    <row r="38" spans="1:21" ht="21" customHeight="1" thickBot="1">
      <c r="A38" s="54">
        <v>27</v>
      </c>
      <c r="B38" s="55"/>
      <c r="C38" s="37" t="s">
        <v>141</v>
      </c>
      <c r="D38" s="36" t="s">
        <v>94</v>
      </c>
      <c r="E38" s="34">
        <v>108</v>
      </c>
      <c r="F38" s="31">
        <v>157</v>
      </c>
      <c r="G38" s="34">
        <v>139</v>
      </c>
      <c r="H38" s="31">
        <v>171</v>
      </c>
      <c r="I38" s="34">
        <v>165</v>
      </c>
      <c r="J38" s="31">
        <v>112</v>
      </c>
      <c r="K38" s="52">
        <f t="shared" si="0"/>
        <v>142</v>
      </c>
      <c r="L38" s="53">
        <f t="shared" si="1"/>
        <v>852</v>
      </c>
      <c r="M38" s="33">
        <v>148</v>
      </c>
      <c r="N38" s="32">
        <v>140</v>
      </c>
      <c r="O38" s="33">
        <v>151</v>
      </c>
      <c r="P38" s="32">
        <v>170</v>
      </c>
      <c r="Q38" s="33">
        <v>172</v>
      </c>
      <c r="R38" s="32">
        <v>174</v>
      </c>
      <c r="S38" s="46">
        <f t="shared" si="2"/>
        <v>150.58333333333334</v>
      </c>
      <c r="T38" s="30">
        <f t="shared" si="3"/>
        <v>1807</v>
      </c>
      <c r="U38" s="19">
        <f t="shared" si="4"/>
        <v>66</v>
      </c>
    </row>
    <row r="39" spans="1:21" ht="21" customHeight="1" thickBot="1">
      <c r="A39" s="50">
        <v>28</v>
      </c>
      <c r="B39" s="55"/>
      <c r="C39" s="37" t="s">
        <v>123</v>
      </c>
      <c r="D39" s="36" t="s">
        <v>44</v>
      </c>
      <c r="E39" s="32">
        <v>109</v>
      </c>
      <c r="F39" s="33">
        <v>173</v>
      </c>
      <c r="G39" s="32">
        <v>206</v>
      </c>
      <c r="H39" s="33">
        <v>135</v>
      </c>
      <c r="I39" s="32">
        <v>127</v>
      </c>
      <c r="J39" s="33">
        <v>131</v>
      </c>
      <c r="K39" s="52">
        <f t="shared" si="0"/>
        <v>146.83333333333334</v>
      </c>
      <c r="L39" s="53">
        <f t="shared" si="1"/>
        <v>881</v>
      </c>
      <c r="M39" s="33">
        <v>200</v>
      </c>
      <c r="N39" s="32">
        <v>114</v>
      </c>
      <c r="O39" s="33">
        <v>119</v>
      </c>
      <c r="P39" s="32">
        <v>138</v>
      </c>
      <c r="Q39" s="33">
        <v>121</v>
      </c>
      <c r="R39" s="32">
        <v>181</v>
      </c>
      <c r="S39" s="46">
        <f t="shared" si="2"/>
        <v>146.16666666666666</v>
      </c>
      <c r="T39" s="30">
        <f t="shared" si="3"/>
        <v>1754</v>
      </c>
      <c r="U39" s="19">
        <f t="shared" si="4"/>
        <v>97</v>
      </c>
    </row>
    <row r="40" spans="1:21" ht="21" customHeight="1">
      <c r="A40" s="54">
        <v>29</v>
      </c>
      <c r="B40" s="56"/>
      <c r="C40" s="37" t="s">
        <v>143</v>
      </c>
      <c r="D40" s="36" t="s">
        <v>61</v>
      </c>
      <c r="E40" s="32">
        <v>146</v>
      </c>
      <c r="F40" s="33">
        <v>191</v>
      </c>
      <c r="G40" s="32">
        <v>148</v>
      </c>
      <c r="H40" s="33">
        <v>127</v>
      </c>
      <c r="I40" s="32">
        <v>168</v>
      </c>
      <c r="J40" s="33">
        <v>151</v>
      </c>
      <c r="K40" s="52">
        <f t="shared" si="0"/>
        <v>155.16666666666666</v>
      </c>
      <c r="L40" s="53">
        <f t="shared" si="1"/>
        <v>931</v>
      </c>
      <c r="M40" s="33"/>
      <c r="N40" s="32"/>
      <c r="O40" s="33"/>
      <c r="P40" s="32"/>
      <c r="Q40" s="33"/>
      <c r="R40" s="32"/>
      <c r="S40" s="46">
        <f t="shared" si="2"/>
        <v>155.16666666666666</v>
      </c>
      <c r="T40" s="30">
        <f t="shared" si="3"/>
        <v>931</v>
      </c>
      <c r="U40" s="19">
        <f t="shared" si="4"/>
        <v>64</v>
      </c>
    </row>
  </sheetData>
  <sheetProtection/>
  <mergeCells count="25">
    <mergeCell ref="A3:T3"/>
    <mergeCell ref="S9:S11"/>
    <mergeCell ref="O9:O11"/>
    <mergeCell ref="D9:D11"/>
    <mergeCell ref="J9:J11"/>
    <mergeCell ref="K9:K11"/>
    <mergeCell ref="M9:M11"/>
    <mergeCell ref="N9:N11"/>
    <mergeCell ref="A7:T7"/>
    <mergeCell ref="P9:P11"/>
    <mergeCell ref="A2:T2"/>
    <mergeCell ref="A4:T4"/>
    <mergeCell ref="T9:T11"/>
    <mergeCell ref="E9:E11"/>
    <mergeCell ref="F9:F11"/>
    <mergeCell ref="G9:G11"/>
    <mergeCell ref="H9:H11"/>
    <mergeCell ref="I9:I11"/>
    <mergeCell ref="L9:L11"/>
    <mergeCell ref="C9:C11"/>
    <mergeCell ref="A6:T6"/>
    <mergeCell ref="A9:A11"/>
    <mergeCell ref="Q9:Q11"/>
    <mergeCell ref="B9:B11"/>
    <mergeCell ref="R9:R11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legacyDrawing r:id="rId2"/>
  <oleObjects>
    <oleObject progId="Word.Document.8" shapeId="1133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X19"/>
  <sheetViews>
    <sheetView zoomScale="90" zoomScaleNormal="90" zoomScaleSheetLayoutView="75" workbookViewId="0" topLeftCell="A1">
      <selection activeCell="E25" sqref="E25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7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6.625" style="1" customWidth="1" outlineLevel="1"/>
    <col min="12" max="12" width="10.00390625" style="11" customWidth="1"/>
    <col min="13" max="13" width="7.625" style="11" customWidth="1"/>
    <col min="14" max="19" width="6.75390625" style="11" customWidth="1" outlineLevel="1"/>
    <col min="20" max="20" width="6.625" style="11" customWidth="1" outlineLevel="1"/>
    <col min="21" max="21" width="9.75390625" style="11" customWidth="1" outlineLevel="1"/>
    <col min="22" max="22" width="9.25390625" style="11" customWidth="1" outlineLevel="1"/>
    <col min="23" max="23" width="9.125" style="11" customWidth="1"/>
    <col min="24" max="24" width="9.00390625" style="1" customWidth="1"/>
    <col min="25" max="16384" width="9.125" style="1" customWidth="1"/>
  </cols>
  <sheetData>
    <row r="2" spans="1:22" ht="24" customHeight="1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4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3" s="4" customFormat="1" ht="7.5" hidden="1" thickBot="1">
      <c r="A4" s="3"/>
      <c r="B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5" customFormat="1" ht="25.5" customHeight="1">
      <c r="A5" s="113" t="s">
        <v>0</v>
      </c>
      <c r="B5" s="110" t="s">
        <v>34</v>
      </c>
      <c r="C5" s="107" t="s">
        <v>1</v>
      </c>
      <c r="D5" s="107" t="s">
        <v>2</v>
      </c>
      <c r="E5" s="107" t="s">
        <v>3</v>
      </c>
      <c r="F5" s="107" t="s">
        <v>4</v>
      </c>
      <c r="G5" s="107" t="s">
        <v>5</v>
      </c>
      <c r="H5" s="107" t="s">
        <v>6</v>
      </c>
      <c r="I5" s="107" t="s">
        <v>7</v>
      </c>
      <c r="J5" s="107" t="s">
        <v>8</v>
      </c>
      <c r="K5" s="110" t="s">
        <v>36</v>
      </c>
      <c r="L5" s="107" t="s">
        <v>23</v>
      </c>
      <c r="M5" s="107" t="s">
        <v>24</v>
      </c>
      <c r="N5" s="107" t="s">
        <v>9</v>
      </c>
      <c r="O5" s="107" t="s">
        <v>10</v>
      </c>
      <c r="P5" s="107" t="s">
        <v>11</v>
      </c>
      <c r="Q5" s="107" t="s">
        <v>12</v>
      </c>
      <c r="R5" s="107" t="s">
        <v>13</v>
      </c>
      <c r="S5" s="107" t="s">
        <v>14</v>
      </c>
      <c r="T5" s="110" t="s">
        <v>36</v>
      </c>
      <c r="U5" s="107" t="s">
        <v>30</v>
      </c>
      <c r="V5" s="107" t="s">
        <v>31</v>
      </c>
      <c r="W5" s="29"/>
    </row>
    <row r="6" spans="1:23" s="5" customFormat="1" ht="12.75" customHeight="1">
      <c r="A6" s="114"/>
      <c r="B6" s="111"/>
      <c r="C6" s="108"/>
      <c r="D6" s="108"/>
      <c r="E6" s="108"/>
      <c r="F6" s="108"/>
      <c r="G6" s="108"/>
      <c r="H6" s="108"/>
      <c r="I6" s="108"/>
      <c r="J6" s="108"/>
      <c r="K6" s="111"/>
      <c r="L6" s="108"/>
      <c r="M6" s="108"/>
      <c r="N6" s="108"/>
      <c r="O6" s="108"/>
      <c r="P6" s="108"/>
      <c r="Q6" s="108"/>
      <c r="R6" s="108"/>
      <c r="S6" s="108"/>
      <c r="T6" s="111"/>
      <c r="U6" s="108"/>
      <c r="V6" s="108"/>
      <c r="W6" s="29"/>
    </row>
    <row r="7" spans="1:24" s="5" customFormat="1" ht="13.5" thickBot="1">
      <c r="A7" s="115"/>
      <c r="B7" s="112"/>
      <c r="C7" s="109"/>
      <c r="D7" s="109"/>
      <c r="E7" s="109"/>
      <c r="F7" s="109"/>
      <c r="G7" s="109"/>
      <c r="H7" s="109"/>
      <c r="I7" s="109"/>
      <c r="J7" s="109"/>
      <c r="K7" s="112"/>
      <c r="L7" s="109"/>
      <c r="M7" s="109"/>
      <c r="N7" s="109"/>
      <c r="O7" s="109"/>
      <c r="P7" s="109"/>
      <c r="Q7" s="109"/>
      <c r="R7" s="109"/>
      <c r="S7" s="109"/>
      <c r="T7" s="112"/>
      <c r="U7" s="109"/>
      <c r="V7" s="109"/>
      <c r="W7" s="29"/>
      <c r="X7" s="22" t="s">
        <v>32</v>
      </c>
    </row>
    <row r="8" spans="1:24" ht="21" customHeight="1" thickBot="1">
      <c r="A8" s="58">
        <v>1</v>
      </c>
      <c r="B8" s="51"/>
      <c r="C8" s="37" t="s">
        <v>112</v>
      </c>
      <c r="D8" s="36" t="s">
        <v>53</v>
      </c>
      <c r="E8" s="30">
        <v>183</v>
      </c>
      <c r="F8" s="31">
        <v>168</v>
      </c>
      <c r="G8" s="30">
        <v>226</v>
      </c>
      <c r="H8" s="31">
        <v>211</v>
      </c>
      <c r="I8" s="30">
        <v>158</v>
      </c>
      <c r="J8" s="31">
        <v>201</v>
      </c>
      <c r="K8" s="30"/>
      <c r="L8" s="52">
        <f aca="true" t="shared" si="0" ref="L8:L19">AVERAGE(E8:J8)</f>
        <v>191.16666666666666</v>
      </c>
      <c r="M8" s="53">
        <f aca="true" t="shared" si="1" ref="M8:M19">SUM(E8:K8)</f>
        <v>1147</v>
      </c>
      <c r="N8" s="31">
        <v>186</v>
      </c>
      <c r="O8" s="30">
        <v>189</v>
      </c>
      <c r="P8" s="31">
        <v>189</v>
      </c>
      <c r="Q8" s="30">
        <v>189</v>
      </c>
      <c r="R8" s="31">
        <v>235</v>
      </c>
      <c r="S8" s="30">
        <v>213</v>
      </c>
      <c r="T8" s="30"/>
      <c r="U8" s="46">
        <f aca="true" t="shared" si="2" ref="U8:U19">AVERAGE(E8:J8,N8:S8)</f>
        <v>195.66666666666666</v>
      </c>
      <c r="V8" s="30">
        <f aca="true" t="shared" si="3" ref="V8:V19">SUM(M8:T8)</f>
        <v>2348</v>
      </c>
      <c r="W8" s="19">
        <f aca="true" t="shared" si="4" ref="W8:W19">MAX(E8:J8,N8:S8)-MIN(E8:J8,N8:S8)</f>
        <v>77</v>
      </c>
      <c r="X8" s="27">
        <f>MAX(E8:J19,N8:S19)</f>
        <v>255</v>
      </c>
    </row>
    <row r="9" spans="1:23" ht="21" customHeight="1" thickBot="1">
      <c r="A9" s="59">
        <v>2</v>
      </c>
      <c r="B9" s="55"/>
      <c r="C9" s="37" t="s">
        <v>58</v>
      </c>
      <c r="D9" s="36" t="s">
        <v>53</v>
      </c>
      <c r="E9" s="32">
        <v>203</v>
      </c>
      <c r="F9" s="33">
        <v>196</v>
      </c>
      <c r="G9" s="32">
        <v>181</v>
      </c>
      <c r="H9" s="33">
        <v>197</v>
      </c>
      <c r="I9" s="32">
        <v>223</v>
      </c>
      <c r="J9" s="33">
        <v>161</v>
      </c>
      <c r="K9" s="34"/>
      <c r="L9" s="52">
        <f t="shared" si="0"/>
        <v>193.5</v>
      </c>
      <c r="M9" s="53">
        <f t="shared" si="1"/>
        <v>1161</v>
      </c>
      <c r="N9" s="33">
        <v>172</v>
      </c>
      <c r="O9" s="32">
        <v>197</v>
      </c>
      <c r="P9" s="33">
        <v>200</v>
      </c>
      <c r="Q9" s="32">
        <v>213</v>
      </c>
      <c r="R9" s="33">
        <v>205</v>
      </c>
      <c r="S9" s="32">
        <v>186</v>
      </c>
      <c r="T9" s="34"/>
      <c r="U9" s="46">
        <f t="shared" si="2"/>
        <v>194.5</v>
      </c>
      <c r="V9" s="30">
        <f t="shared" si="3"/>
        <v>2334</v>
      </c>
      <c r="W9" s="19">
        <f t="shared" si="4"/>
        <v>62</v>
      </c>
    </row>
    <row r="10" spans="1:23" ht="21" customHeight="1" thickBot="1">
      <c r="A10" s="59">
        <v>3</v>
      </c>
      <c r="B10" s="55"/>
      <c r="C10" s="37" t="s">
        <v>89</v>
      </c>
      <c r="D10" s="36" t="s">
        <v>53</v>
      </c>
      <c r="E10" s="32">
        <v>156</v>
      </c>
      <c r="F10" s="33">
        <v>189</v>
      </c>
      <c r="G10" s="32">
        <v>214</v>
      </c>
      <c r="H10" s="33">
        <v>230</v>
      </c>
      <c r="I10" s="32">
        <v>193</v>
      </c>
      <c r="J10" s="33">
        <v>167</v>
      </c>
      <c r="K10" s="34"/>
      <c r="L10" s="52">
        <f t="shared" si="0"/>
        <v>191.5</v>
      </c>
      <c r="M10" s="53">
        <f t="shared" si="1"/>
        <v>1149</v>
      </c>
      <c r="N10" s="31">
        <v>177</v>
      </c>
      <c r="O10" s="34">
        <v>193</v>
      </c>
      <c r="P10" s="31">
        <v>201</v>
      </c>
      <c r="Q10" s="34">
        <v>200</v>
      </c>
      <c r="R10" s="31">
        <v>196</v>
      </c>
      <c r="S10" s="34">
        <v>196</v>
      </c>
      <c r="T10" s="34"/>
      <c r="U10" s="46">
        <f t="shared" si="2"/>
        <v>192.66666666666666</v>
      </c>
      <c r="V10" s="30">
        <f t="shared" si="3"/>
        <v>2312</v>
      </c>
      <c r="W10" s="19">
        <f t="shared" si="4"/>
        <v>74</v>
      </c>
    </row>
    <row r="11" spans="1:23" ht="21" customHeight="1" thickBot="1">
      <c r="A11" s="50">
        <v>4</v>
      </c>
      <c r="B11" s="56"/>
      <c r="C11" s="37" t="s">
        <v>69</v>
      </c>
      <c r="D11" s="36" t="s">
        <v>44</v>
      </c>
      <c r="E11" s="32">
        <v>179</v>
      </c>
      <c r="F11" s="33">
        <v>181</v>
      </c>
      <c r="G11" s="32">
        <v>205</v>
      </c>
      <c r="H11" s="33">
        <v>160</v>
      </c>
      <c r="I11" s="32">
        <v>177</v>
      </c>
      <c r="J11" s="33">
        <v>187</v>
      </c>
      <c r="K11" s="34"/>
      <c r="L11" s="52">
        <f t="shared" si="0"/>
        <v>181.5</v>
      </c>
      <c r="M11" s="53">
        <f t="shared" si="1"/>
        <v>1089</v>
      </c>
      <c r="N11" s="33">
        <v>226</v>
      </c>
      <c r="O11" s="32">
        <v>224</v>
      </c>
      <c r="P11" s="33">
        <v>177</v>
      </c>
      <c r="Q11" s="32">
        <v>197</v>
      </c>
      <c r="R11" s="33">
        <v>181</v>
      </c>
      <c r="S11" s="32">
        <v>203</v>
      </c>
      <c r="T11" s="34"/>
      <c r="U11" s="46">
        <f t="shared" si="2"/>
        <v>191.41666666666666</v>
      </c>
      <c r="V11" s="30">
        <f t="shared" si="3"/>
        <v>2297</v>
      </c>
      <c r="W11" s="19">
        <f t="shared" si="4"/>
        <v>66</v>
      </c>
    </row>
    <row r="12" spans="1:23" ht="21" customHeight="1" thickBot="1">
      <c r="A12" s="54">
        <v>5</v>
      </c>
      <c r="B12" s="55" t="s">
        <v>46</v>
      </c>
      <c r="C12" s="37" t="s">
        <v>114</v>
      </c>
      <c r="D12" s="36" t="s">
        <v>44</v>
      </c>
      <c r="E12" s="32">
        <v>177</v>
      </c>
      <c r="F12" s="33">
        <v>231</v>
      </c>
      <c r="G12" s="32">
        <v>190</v>
      </c>
      <c r="H12" s="33">
        <v>190</v>
      </c>
      <c r="I12" s="32">
        <v>175</v>
      </c>
      <c r="J12" s="33">
        <v>217</v>
      </c>
      <c r="K12" s="34"/>
      <c r="L12" s="52">
        <f t="shared" si="0"/>
        <v>196.66666666666666</v>
      </c>
      <c r="M12" s="53">
        <f t="shared" si="1"/>
        <v>1180</v>
      </c>
      <c r="N12" s="33">
        <v>149</v>
      </c>
      <c r="O12" s="32">
        <v>185</v>
      </c>
      <c r="P12" s="33">
        <v>213</v>
      </c>
      <c r="Q12" s="32">
        <v>187</v>
      </c>
      <c r="R12" s="33">
        <v>191</v>
      </c>
      <c r="S12" s="32">
        <v>188</v>
      </c>
      <c r="T12" s="34"/>
      <c r="U12" s="46">
        <f t="shared" si="2"/>
        <v>191.08333333333334</v>
      </c>
      <c r="V12" s="30">
        <f t="shared" si="3"/>
        <v>2293</v>
      </c>
      <c r="W12" s="19">
        <f t="shared" si="4"/>
        <v>82</v>
      </c>
    </row>
    <row r="13" spans="1:23" ht="21" customHeight="1" thickBot="1">
      <c r="A13" s="54">
        <v>6</v>
      </c>
      <c r="B13" s="55"/>
      <c r="C13" s="37" t="s">
        <v>73</v>
      </c>
      <c r="D13" s="36" t="s">
        <v>53</v>
      </c>
      <c r="E13" s="32">
        <v>213</v>
      </c>
      <c r="F13" s="33">
        <v>173</v>
      </c>
      <c r="G13" s="32">
        <v>152</v>
      </c>
      <c r="H13" s="33">
        <v>255</v>
      </c>
      <c r="I13" s="32">
        <v>149</v>
      </c>
      <c r="J13" s="33">
        <v>205</v>
      </c>
      <c r="K13" s="34"/>
      <c r="L13" s="52">
        <f t="shared" si="0"/>
        <v>191.16666666666666</v>
      </c>
      <c r="M13" s="53">
        <f t="shared" si="1"/>
        <v>1147</v>
      </c>
      <c r="N13" s="33">
        <v>177</v>
      </c>
      <c r="O13" s="32">
        <v>206</v>
      </c>
      <c r="P13" s="33">
        <v>215</v>
      </c>
      <c r="Q13" s="32">
        <v>164</v>
      </c>
      <c r="R13" s="33">
        <v>178</v>
      </c>
      <c r="S13" s="32">
        <v>186</v>
      </c>
      <c r="T13" s="34"/>
      <c r="U13" s="46">
        <f t="shared" si="2"/>
        <v>189.41666666666666</v>
      </c>
      <c r="V13" s="30">
        <f t="shared" si="3"/>
        <v>2273</v>
      </c>
      <c r="W13" s="19">
        <f t="shared" si="4"/>
        <v>106</v>
      </c>
    </row>
    <row r="14" spans="1:23" ht="21" customHeight="1" thickBot="1">
      <c r="A14" s="50">
        <v>7</v>
      </c>
      <c r="B14" s="56"/>
      <c r="C14" s="37" t="s">
        <v>109</v>
      </c>
      <c r="D14" s="36" t="s">
        <v>110</v>
      </c>
      <c r="E14" s="32">
        <v>224</v>
      </c>
      <c r="F14" s="33">
        <v>187</v>
      </c>
      <c r="G14" s="32">
        <v>176</v>
      </c>
      <c r="H14" s="33">
        <v>195</v>
      </c>
      <c r="I14" s="32">
        <v>183</v>
      </c>
      <c r="J14" s="33">
        <v>163</v>
      </c>
      <c r="K14" s="34"/>
      <c r="L14" s="52">
        <f t="shared" si="0"/>
        <v>188</v>
      </c>
      <c r="M14" s="53">
        <f t="shared" si="1"/>
        <v>1128</v>
      </c>
      <c r="N14" s="33">
        <v>207</v>
      </c>
      <c r="O14" s="32">
        <v>211</v>
      </c>
      <c r="P14" s="33">
        <v>223</v>
      </c>
      <c r="Q14" s="32">
        <v>167</v>
      </c>
      <c r="R14" s="33">
        <v>167</v>
      </c>
      <c r="S14" s="32">
        <v>160</v>
      </c>
      <c r="T14" s="34"/>
      <c r="U14" s="46">
        <f t="shared" si="2"/>
        <v>188.58333333333334</v>
      </c>
      <c r="V14" s="30">
        <f t="shared" si="3"/>
        <v>2263</v>
      </c>
      <c r="W14" s="19">
        <f t="shared" si="4"/>
        <v>64</v>
      </c>
    </row>
    <row r="15" spans="1:23" ht="21" customHeight="1" thickBot="1">
      <c r="A15" s="54">
        <v>8</v>
      </c>
      <c r="B15" s="55"/>
      <c r="C15" s="37" t="s">
        <v>118</v>
      </c>
      <c r="D15" s="36" t="s">
        <v>44</v>
      </c>
      <c r="E15" s="32">
        <v>246</v>
      </c>
      <c r="F15" s="33">
        <v>195</v>
      </c>
      <c r="G15" s="32">
        <v>144</v>
      </c>
      <c r="H15" s="33">
        <v>176</v>
      </c>
      <c r="I15" s="32">
        <v>177</v>
      </c>
      <c r="J15" s="33">
        <v>179</v>
      </c>
      <c r="K15" s="34"/>
      <c r="L15" s="52">
        <f t="shared" si="0"/>
        <v>186.16666666666666</v>
      </c>
      <c r="M15" s="53">
        <f t="shared" si="1"/>
        <v>1117</v>
      </c>
      <c r="N15" s="33">
        <v>181</v>
      </c>
      <c r="O15" s="32">
        <v>201</v>
      </c>
      <c r="P15" s="33">
        <v>190</v>
      </c>
      <c r="Q15" s="32">
        <v>165</v>
      </c>
      <c r="R15" s="33">
        <v>156</v>
      </c>
      <c r="S15" s="32">
        <v>223</v>
      </c>
      <c r="T15" s="34"/>
      <c r="U15" s="46">
        <f t="shared" si="2"/>
        <v>186.08333333333334</v>
      </c>
      <c r="V15" s="30">
        <f t="shared" si="3"/>
        <v>2233</v>
      </c>
      <c r="W15" s="19">
        <f t="shared" si="4"/>
        <v>102</v>
      </c>
    </row>
    <row r="16" spans="1:23" ht="21" customHeight="1" thickBot="1">
      <c r="A16" s="54">
        <v>9</v>
      </c>
      <c r="B16" s="55" t="s">
        <v>47</v>
      </c>
      <c r="C16" s="37" t="s">
        <v>51</v>
      </c>
      <c r="D16" s="36" t="s">
        <v>80</v>
      </c>
      <c r="E16" s="32">
        <v>157</v>
      </c>
      <c r="F16" s="33">
        <v>177</v>
      </c>
      <c r="G16" s="32">
        <v>192</v>
      </c>
      <c r="H16" s="33">
        <v>153</v>
      </c>
      <c r="I16" s="32">
        <v>181</v>
      </c>
      <c r="J16" s="33">
        <v>202</v>
      </c>
      <c r="K16" s="34">
        <v>48</v>
      </c>
      <c r="L16" s="52">
        <f t="shared" si="0"/>
        <v>177</v>
      </c>
      <c r="M16" s="53">
        <f t="shared" si="1"/>
        <v>1110</v>
      </c>
      <c r="N16" s="33">
        <v>154</v>
      </c>
      <c r="O16" s="32">
        <v>158</v>
      </c>
      <c r="P16" s="33">
        <v>138</v>
      </c>
      <c r="Q16" s="32">
        <v>182</v>
      </c>
      <c r="R16" s="33">
        <v>203</v>
      </c>
      <c r="S16" s="32">
        <v>159</v>
      </c>
      <c r="T16" s="34">
        <v>48</v>
      </c>
      <c r="U16" s="46">
        <f t="shared" si="2"/>
        <v>171.33333333333334</v>
      </c>
      <c r="V16" s="30">
        <f t="shared" si="3"/>
        <v>2152</v>
      </c>
      <c r="W16" s="19">
        <f t="shared" si="4"/>
        <v>65</v>
      </c>
    </row>
    <row r="17" spans="1:23" ht="21" customHeight="1" thickBot="1">
      <c r="A17" s="50">
        <v>10</v>
      </c>
      <c r="B17" s="56"/>
      <c r="C17" s="38" t="s">
        <v>129</v>
      </c>
      <c r="D17" s="36" t="s">
        <v>44</v>
      </c>
      <c r="E17" s="32">
        <v>199</v>
      </c>
      <c r="F17" s="33">
        <v>191</v>
      </c>
      <c r="G17" s="32">
        <v>168</v>
      </c>
      <c r="H17" s="33">
        <v>160</v>
      </c>
      <c r="I17" s="32">
        <v>180</v>
      </c>
      <c r="J17" s="33">
        <v>192</v>
      </c>
      <c r="K17" s="34"/>
      <c r="L17" s="52">
        <f t="shared" si="0"/>
        <v>181.66666666666666</v>
      </c>
      <c r="M17" s="53">
        <f t="shared" si="1"/>
        <v>1090</v>
      </c>
      <c r="N17" s="33">
        <v>149</v>
      </c>
      <c r="O17" s="32">
        <v>203</v>
      </c>
      <c r="P17" s="33">
        <v>162</v>
      </c>
      <c r="Q17" s="32">
        <v>161</v>
      </c>
      <c r="R17" s="33">
        <v>194</v>
      </c>
      <c r="S17" s="32">
        <v>182</v>
      </c>
      <c r="T17" s="34"/>
      <c r="U17" s="46">
        <f t="shared" si="2"/>
        <v>178.41666666666666</v>
      </c>
      <c r="V17" s="30">
        <f t="shared" si="3"/>
        <v>2141</v>
      </c>
      <c r="W17" s="19">
        <f t="shared" si="4"/>
        <v>54</v>
      </c>
    </row>
    <row r="18" spans="1:23" ht="21" customHeight="1" thickBot="1">
      <c r="A18" s="54">
        <v>11</v>
      </c>
      <c r="B18" s="55"/>
      <c r="C18" s="37" t="s">
        <v>136</v>
      </c>
      <c r="D18" s="36" t="s">
        <v>44</v>
      </c>
      <c r="E18" s="32">
        <v>133</v>
      </c>
      <c r="F18" s="33">
        <v>141</v>
      </c>
      <c r="G18" s="32">
        <v>135</v>
      </c>
      <c r="H18" s="33">
        <v>152</v>
      </c>
      <c r="I18" s="32">
        <v>209</v>
      </c>
      <c r="J18" s="33">
        <v>164</v>
      </c>
      <c r="K18" s="34">
        <v>48</v>
      </c>
      <c r="L18" s="52">
        <f t="shared" si="0"/>
        <v>155.66666666666666</v>
      </c>
      <c r="M18" s="53">
        <f t="shared" si="1"/>
        <v>982</v>
      </c>
      <c r="N18" s="33">
        <v>166</v>
      </c>
      <c r="O18" s="32">
        <v>150</v>
      </c>
      <c r="P18" s="33">
        <v>156</v>
      </c>
      <c r="Q18" s="32">
        <v>164</v>
      </c>
      <c r="R18" s="33">
        <v>157</v>
      </c>
      <c r="S18" s="32">
        <v>187</v>
      </c>
      <c r="T18" s="34">
        <v>48</v>
      </c>
      <c r="U18" s="46">
        <f t="shared" si="2"/>
        <v>159.5</v>
      </c>
      <c r="V18" s="30">
        <f t="shared" si="3"/>
        <v>2010</v>
      </c>
      <c r="W18" s="19">
        <f t="shared" si="4"/>
        <v>76</v>
      </c>
    </row>
    <row r="19" spans="1:23" ht="21" customHeight="1">
      <c r="A19" s="54">
        <v>12</v>
      </c>
      <c r="B19" s="55"/>
      <c r="C19" s="37" t="s">
        <v>149</v>
      </c>
      <c r="D19" s="36" t="s">
        <v>43</v>
      </c>
      <c r="E19" s="32">
        <v>164</v>
      </c>
      <c r="F19" s="33">
        <v>162</v>
      </c>
      <c r="G19" s="32">
        <v>139</v>
      </c>
      <c r="H19" s="33">
        <v>148</v>
      </c>
      <c r="I19" s="32">
        <v>163</v>
      </c>
      <c r="J19" s="33">
        <v>150</v>
      </c>
      <c r="K19" s="34">
        <v>48</v>
      </c>
      <c r="L19" s="52">
        <f t="shared" si="0"/>
        <v>154.33333333333334</v>
      </c>
      <c r="M19" s="53">
        <f t="shared" si="1"/>
        <v>974</v>
      </c>
      <c r="N19" s="33">
        <v>203</v>
      </c>
      <c r="O19" s="32">
        <v>126</v>
      </c>
      <c r="P19" s="33">
        <v>140</v>
      </c>
      <c r="Q19" s="32">
        <v>170</v>
      </c>
      <c r="R19" s="33">
        <v>116</v>
      </c>
      <c r="S19" s="32">
        <v>169</v>
      </c>
      <c r="T19" s="34">
        <v>48</v>
      </c>
      <c r="U19" s="46">
        <f t="shared" si="2"/>
        <v>154.16666666666666</v>
      </c>
      <c r="V19" s="30">
        <f t="shared" si="3"/>
        <v>1946</v>
      </c>
      <c r="W19" s="19">
        <f t="shared" si="4"/>
        <v>87</v>
      </c>
    </row>
  </sheetData>
  <sheetProtection/>
  <mergeCells count="23">
    <mergeCell ref="D5:D7"/>
    <mergeCell ref="J5:J7"/>
    <mergeCell ref="L5:L7"/>
    <mergeCell ref="N5:N7"/>
    <mergeCell ref="A2:V3"/>
    <mergeCell ref="R5:R7"/>
    <mergeCell ref="I5:I7"/>
    <mergeCell ref="M5:M7"/>
    <mergeCell ref="T5:T7"/>
    <mergeCell ref="K5:K7"/>
    <mergeCell ref="C5:C7"/>
    <mergeCell ref="B5:B7"/>
    <mergeCell ref="A5:A7"/>
    <mergeCell ref="U5:U7"/>
    <mergeCell ref="V5:V7"/>
    <mergeCell ref="E5:E7"/>
    <mergeCell ref="F5:F7"/>
    <mergeCell ref="G5:G7"/>
    <mergeCell ref="H5:H7"/>
    <mergeCell ref="P5:P7"/>
    <mergeCell ref="O5:O7"/>
    <mergeCell ref="Q5:Q7"/>
    <mergeCell ref="S5:S7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SheetLayoutView="75" workbookViewId="0" topLeftCell="A23">
      <selection activeCell="B34" sqref="B34:C60"/>
    </sheetView>
  </sheetViews>
  <sheetFormatPr defaultColWidth="9.00390625" defaultRowHeight="12.75" outlineLevelCol="1"/>
  <cols>
    <col min="1" max="1" width="6.75390625" style="2" customWidth="1"/>
    <col min="2" max="2" width="28.87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11" customWidth="1"/>
    <col min="13" max="14" width="7.625" style="11" customWidth="1"/>
    <col min="15" max="15" width="9.125" style="1" customWidth="1"/>
    <col min="16" max="16" width="7.75390625" style="1" customWidth="1"/>
    <col min="17" max="16384" width="9.125" style="1" customWidth="1"/>
  </cols>
  <sheetData>
    <row r="1" spans="1:14" ht="24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5"/>
    </row>
    <row r="2" spans="1:14" ht="24.75">
      <c r="A2" s="124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5"/>
    </row>
    <row r="3" spans="1:14" ht="16.5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0"/>
    </row>
    <row r="4" spans="1:14" s="4" customFormat="1" ht="7.5" hidden="1" thickBot="1">
      <c r="A4" s="3"/>
      <c r="L4" s="12"/>
      <c r="M4" s="12"/>
      <c r="N4" s="12"/>
    </row>
    <row r="5" spans="1:14" s="5" customFormat="1" ht="25.5" customHeight="1">
      <c r="A5" s="113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07" t="s">
        <v>5</v>
      </c>
      <c r="G5" s="107" t="s">
        <v>6</v>
      </c>
      <c r="H5" s="107" t="s">
        <v>7</v>
      </c>
      <c r="I5" s="107" t="s">
        <v>8</v>
      </c>
      <c r="J5" s="107" t="s">
        <v>9</v>
      </c>
      <c r="K5" s="118" t="s">
        <v>36</v>
      </c>
      <c r="L5" s="107" t="s">
        <v>23</v>
      </c>
      <c r="M5" s="107" t="s">
        <v>24</v>
      </c>
      <c r="N5" s="66"/>
    </row>
    <row r="6" spans="1:14" s="5" customFormat="1" ht="12.75">
      <c r="A6" s="114"/>
      <c r="B6" s="108"/>
      <c r="C6" s="108"/>
      <c r="D6" s="108"/>
      <c r="E6" s="108"/>
      <c r="F6" s="108"/>
      <c r="G6" s="108"/>
      <c r="H6" s="108"/>
      <c r="I6" s="108"/>
      <c r="J6" s="108"/>
      <c r="K6" s="119"/>
      <c r="L6" s="108"/>
      <c r="M6" s="108"/>
      <c r="N6" s="29"/>
    </row>
    <row r="7" spans="1:14" s="5" customFormat="1" ht="13.5" thickBot="1">
      <c r="A7" s="115"/>
      <c r="B7" s="109"/>
      <c r="C7" s="109"/>
      <c r="D7" s="109"/>
      <c r="E7" s="109"/>
      <c r="F7" s="109"/>
      <c r="G7" s="109"/>
      <c r="H7" s="109"/>
      <c r="I7" s="109"/>
      <c r="J7" s="109"/>
      <c r="K7" s="120"/>
      <c r="L7" s="109"/>
      <c r="M7" s="109"/>
      <c r="N7" s="29"/>
    </row>
    <row r="8" spans="1:16" ht="21" customHeight="1" thickBot="1">
      <c r="A8" s="48">
        <v>1</v>
      </c>
      <c r="B8" s="35" t="s">
        <v>56</v>
      </c>
      <c r="C8" s="36" t="s">
        <v>44</v>
      </c>
      <c r="D8" s="30">
        <v>245</v>
      </c>
      <c r="E8" s="31">
        <v>206</v>
      </c>
      <c r="F8" s="30">
        <v>236</v>
      </c>
      <c r="G8" s="31">
        <v>201</v>
      </c>
      <c r="H8" s="30">
        <v>226</v>
      </c>
      <c r="I8" s="30">
        <v>266</v>
      </c>
      <c r="J8" s="31">
        <v>225</v>
      </c>
      <c r="K8" s="30"/>
      <c r="L8" s="46">
        <f aca="true" t="shared" si="0" ref="L8:L27">M8/6</f>
        <v>234</v>
      </c>
      <c r="M8" s="30">
        <f aca="true" t="shared" si="1" ref="M8:M27">SUM(D8:K8)-MIN(D8:J8)</f>
        <v>1404</v>
      </c>
      <c r="N8" s="11">
        <f aca="true" t="shared" si="2" ref="N8:N27">IF(J8&gt;MIN(D8:I8),SUM(D8:I8)-MIN(D8:I8)+J8,SUM(D8:I8))+K8</f>
        <v>1404</v>
      </c>
      <c r="O8" s="19">
        <f aca="true" t="shared" si="3" ref="O8:O27">MAX(D8:J8)-MIN(D8:J8)</f>
        <v>65</v>
      </c>
      <c r="P8" s="73">
        <f>MAX(D8:J19)</f>
        <v>279</v>
      </c>
    </row>
    <row r="9" spans="1:15" ht="21" customHeight="1" thickBot="1">
      <c r="A9" s="49">
        <v>2</v>
      </c>
      <c r="B9" s="37" t="s">
        <v>93</v>
      </c>
      <c r="C9" s="36" t="s">
        <v>94</v>
      </c>
      <c r="D9" s="32">
        <v>248</v>
      </c>
      <c r="E9" s="33">
        <v>214</v>
      </c>
      <c r="F9" s="32">
        <v>256</v>
      </c>
      <c r="G9" s="33">
        <v>248</v>
      </c>
      <c r="H9" s="32">
        <v>193</v>
      </c>
      <c r="I9" s="32">
        <v>159</v>
      </c>
      <c r="J9" s="31">
        <v>223</v>
      </c>
      <c r="K9" s="34"/>
      <c r="L9" s="46">
        <f t="shared" si="0"/>
        <v>230.33333333333334</v>
      </c>
      <c r="M9" s="30">
        <f t="shared" si="1"/>
        <v>1382</v>
      </c>
      <c r="N9" s="11">
        <f t="shared" si="2"/>
        <v>1382</v>
      </c>
      <c r="O9" s="19">
        <f t="shared" si="3"/>
        <v>97</v>
      </c>
    </row>
    <row r="10" spans="1:15" ht="21" customHeight="1" thickBot="1">
      <c r="A10" s="49">
        <v>3</v>
      </c>
      <c r="B10" s="37" t="s">
        <v>90</v>
      </c>
      <c r="C10" s="36" t="s">
        <v>44</v>
      </c>
      <c r="D10" s="34">
        <v>225</v>
      </c>
      <c r="E10" s="31">
        <v>245</v>
      </c>
      <c r="F10" s="34">
        <v>189</v>
      </c>
      <c r="G10" s="31">
        <v>245</v>
      </c>
      <c r="H10" s="34">
        <v>213</v>
      </c>
      <c r="I10" s="34">
        <v>154</v>
      </c>
      <c r="J10" s="31">
        <v>212</v>
      </c>
      <c r="K10" s="34"/>
      <c r="L10" s="46">
        <f t="shared" si="0"/>
        <v>221.5</v>
      </c>
      <c r="M10" s="30">
        <f t="shared" si="1"/>
        <v>1329</v>
      </c>
      <c r="N10" s="11">
        <f t="shared" si="2"/>
        <v>1329</v>
      </c>
      <c r="O10" s="19">
        <f t="shared" si="3"/>
        <v>91</v>
      </c>
    </row>
    <row r="11" spans="1:15" ht="21" customHeight="1" thickBot="1">
      <c r="A11" s="49">
        <v>4</v>
      </c>
      <c r="B11" s="37" t="s">
        <v>97</v>
      </c>
      <c r="C11" s="36" t="s">
        <v>94</v>
      </c>
      <c r="D11" s="32">
        <v>214</v>
      </c>
      <c r="E11" s="33">
        <v>204</v>
      </c>
      <c r="F11" s="32">
        <v>188</v>
      </c>
      <c r="G11" s="33">
        <v>279</v>
      </c>
      <c r="H11" s="32">
        <v>162</v>
      </c>
      <c r="I11" s="32">
        <v>163</v>
      </c>
      <c r="J11" s="33">
        <v>211</v>
      </c>
      <c r="K11" s="34">
        <v>48</v>
      </c>
      <c r="L11" s="46">
        <f t="shared" si="0"/>
        <v>217.83333333333334</v>
      </c>
      <c r="M11" s="30">
        <f t="shared" si="1"/>
        <v>1307</v>
      </c>
      <c r="N11" s="11">
        <f t="shared" si="2"/>
        <v>1307</v>
      </c>
      <c r="O11" s="19">
        <f t="shared" si="3"/>
        <v>117</v>
      </c>
    </row>
    <row r="12" spans="1:15" ht="21" customHeight="1" thickBot="1">
      <c r="A12" s="49">
        <v>5</v>
      </c>
      <c r="B12" s="37" t="s">
        <v>153</v>
      </c>
      <c r="C12" s="36" t="s">
        <v>110</v>
      </c>
      <c r="D12" s="32">
        <v>237</v>
      </c>
      <c r="E12" s="33">
        <v>225</v>
      </c>
      <c r="F12" s="32">
        <v>174</v>
      </c>
      <c r="G12" s="33">
        <v>216</v>
      </c>
      <c r="H12" s="32">
        <v>192</v>
      </c>
      <c r="I12" s="32">
        <v>163</v>
      </c>
      <c r="J12" s="33">
        <v>253</v>
      </c>
      <c r="K12" s="34"/>
      <c r="L12" s="46">
        <f t="shared" si="0"/>
        <v>216.16666666666666</v>
      </c>
      <c r="M12" s="30">
        <f t="shared" si="1"/>
        <v>1297</v>
      </c>
      <c r="N12" s="11">
        <f t="shared" si="2"/>
        <v>1297</v>
      </c>
      <c r="O12" s="19">
        <f t="shared" si="3"/>
        <v>90</v>
      </c>
    </row>
    <row r="13" spans="1:15" ht="21" customHeight="1" thickBot="1">
      <c r="A13" s="49">
        <v>6</v>
      </c>
      <c r="B13" s="37" t="s">
        <v>42</v>
      </c>
      <c r="C13" s="36" t="s">
        <v>44</v>
      </c>
      <c r="D13" s="34">
        <v>245</v>
      </c>
      <c r="E13" s="31">
        <v>195</v>
      </c>
      <c r="F13" s="34">
        <v>235</v>
      </c>
      <c r="G13" s="31">
        <v>206</v>
      </c>
      <c r="H13" s="34">
        <v>232</v>
      </c>
      <c r="I13" s="34">
        <v>181</v>
      </c>
      <c r="J13" s="31">
        <v>170</v>
      </c>
      <c r="K13" s="34"/>
      <c r="L13" s="46">
        <f t="shared" si="0"/>
        <v>215.66666666666666</v>
      </c>
      <c r="M13" s="30">
        <f t="shared" si="1"/>
        <v>1294</v>
      </c>
      <c r="N13" s="11">
        <f t="shared" si="2"/>
        <v>1294</v>
      </c>
      <c r="O13" s="19">
        <f t="shared" si="3"/>
        <v>75</v>
      </c>
    </row>
    <row r="14" spans="1:15" ht="21" customHeight="1" thickBot="1">
      <c r="A14" s="49">
        <v>7</v>
      </c>
      <c r="B14" s="37" t="s">
        <v>111</v>
      </c>
      <c r="C14" s="36" t="s">
        <v>110</v>
      </c>
      <c r="D14" s="32">
        <v>193</v>
      </c>
      <c r="E14" s="33">
        <v>133</v>
      </c>
      <c r="F14" s="32">
        <v>234</v>
      </c>
      <c r="G14" s="33">
        <v>211</v>
      </c>
      <c r="H14" s="32">
        <v>226</v>
      </c>
      <c r="I14" s="32">
        <v>223</v>
      </c>
      <c r="J14" s="31">
        <v>203</v>
      </c>
      <c r="K14" s="34"/>
      <c r="L14" s="95">
        <f t="shared" si="0"/>
        <v>215</v>
      </c>
      <c r="M14" s="96">
        <f t="shared" si="1"/>
        <v>1290</v>
      </c>
      <c r="N14" s="11">
        <f t="shared" si="2"/>
        <v>1290</v>
      </c>
      <c r="O14" s="19">
        <f t="shared" si="3"/>
        <v>101</v>
      </c>
    </row>
    <row r="15" spans="1:15" ht="21" customHeight="1" thickBot="1">
      <c r="A15" s="49">
        <v>8</v>
      </c>
      <c r="B15" s="37" t="s">
        <v>88</v>
      </c>
      <c r="C15" s="36" t="s">
        <v>45</v>
      </c>
      <c r="D15" s="32">
        <v>150</v>
      </c>
      <c r="E15" s="33">
        <v>216</v>
      </c>
      <c r="F15" s="32">
        <v>205</v>
      </c>
      <c r="G15" s="33">
        <v>196</v>
      </c>
      <c r="H15" s="32">
        <v>212</v>
      </c>
      <c r="I15" s="32">
        <v>237</v>
      </c>
      <c r="J15" s="31">
        <v>221</v>
      </c>
      <c r="K15" s="34"/>
      <c r="L15" s="46">
        <f t="shared" si="0"/>
        <v>214.5</v>
      </c>
      <c r="M15" s="30">
        <f t="shared" si="1"/>
        <v>1287</v>
      </c>
      <c r="N15" s="11">
        <f t="shared" si="2"/>
        <v>1287</v>
      </c>
      <c r="O15" s="19">
        <f t="shared" si="3"/>
        <v>87</v>
      </c>
    </row>
    <row r="16" spans="1:15" ht="21" customHeight="1" thickBot="1">
      <c r="A16" s="49">
        <v>9</v>
      </c>
      <c r="B16" s="37" t="s">
        <v>52</v>
      </c>
      <c r="C16" s="36" t="s">
        <v>44</v>
      </c>
      <c r="D16" s="32">
        <v>187</v>
      </c>
      <c r="E16" s="33">
        <v>237</v>
      </c>
      <c r="F16" s="32">
        <v>177</v>
      </c>
      <c r="G16" s="33">
        <v>203</v>
      </c>
      <c r="H16" s="32">
        <v>168</v>
      </c>
      <c r="I16" s="32">
        <v>215</v>
      </c>
      <c r="J16" s="31">
        <v>213</v>
      </c>
      <c r="K16" s="34">
        <v>48</v>
      </c>
      <c r="L16" s="46">
        <f t="shared" si="0"/>
        <v>213.33333333333334</v>
      </c>
      <c r="M16" s="30">
        <f t="shared" si="1"/>
        <v>1280</v>
      </c>
      <c r="N16" s="11">
        <f t="shared" si="2"/>
        <v>1280</v>
      </c>
      <c r="O16" s="19">
        <f t="shared" si="3"/>
        <v>69</v>
      </c>
    </row>
    <row r="17" spans="1:15" ht="21" customHeight="1" thickBot="1">
      <c r="A17" s="49">
        <v>10</v>
      </c>
      <c r="B17" s="37" t="s">
        <v>92</v>
      </c>
      <c r="C17" s="36" t="s">
        <v>45</v>
      </c>
      <c r="D17" s="32">
        <v>189</v>
      </c>
      <c r="E17" s="33">
        <v>177</v>
      </c>
      <c r="F17" s="32">
        <v>192</v>
      </c>
      <c r="G17" s="33">
        <v>189</v>
      </c>
      <c r="H17" s="32">
        <v>235</v>
      </c>
      <c r="I17" s="32">
        <v>206</v>
      </c>
      <c r="J17" s="31">
        <v>269</v>
      </c>
      <c r="K17" s="34"/>
      <c r="L17" s="46">
        <f t="shared" si="0"/>
        <v>213.33333333333334</v>
      </c>
      <c r="M17" s="30">
        <f t="shared" si="1"/>
        <v>1280</v>
      </c>
      <c r="N17" s="11">
        <f t="shared" si="2"/>
        <v>1280</v>
      </c>
      <c r="O17" s="19">
        <f t="shared" si="3"/>
        <v>92</v>
      </c>
    </row>
    <row r="18" spans="1:15" ht="21" customHeight="1" thickBot="1">
      <c r="A18" s="49">
        <v>11</v>
      </c>
      <c r="B18" s="37" t="s">
        <v>58</v>
      </c>
      <c r="C18" s="36" t="s">
        <v>53</v>
      </c>
      <c r="D18" s="32">
        <v>199</v>
      </c>
      <c r="E18" s="33">
        <v>208</v>
      </c>
      <c r="F18" s="32">
        <v>255</v>
      </c>
      <c r="G18" s="33">
        <v>201</v>
      </c>
      <c r="H18" s="32">
        <v>211</v>
      </c>
      <c r="I18" s="32">
        <v>179</v>
      </c>
      <c r="J18" s="31">
        <v>183</v>
      </c>
      <c r="K18" s="34"/>
      <c r="L18" s="46">
        <f t="shared" si="0"/>
        <v>209.5</v>
      </c>
      <c r="M18" s="30">
        <f t="shared" si="1"/>
        <v>1257</v>
      </c>
      <c r="N18" s="11">
        <f t="shared" si="2"/>
        <v>1257</v>
      </c>
      <c r="O18" s="19">
        <f t="shared" si="3"/>
        <v>76</v>
      </c>
    </row>
    <row r="19" spans="1:15" ht="21" customHeight="1" thickBot="1">
      <c r="A19" s="49">
        <v>12</v>
      </c>
      <c r="B19" s="37" t="s">
        <v>48</v>
      </c>
      <c r="C19" s="36" t="s">
        <v>80</v>
      </c>
      <c r="D19" s="32">
        <v>157</v>
      </c>
      <c r="E19" s="33">
        <v>126</v>
      </c>
      <c r="F19" s="32">
        <v>157</v>
      </c>
      <c r="G19" s="33">
        <v>264</v>
      </c>
      <c r="H19" s="32">
        <v>205</v>
      </c>
      <c r="I19" s="32">
        <v>205</v>
      </c>
      <c r="J19" s="31">
        <v>213</v>
      </c>
      <c r="K19" s="34">
        <v>48</v>
      </c>
      <c r="L19" s="46">
        <f t="shared" si="0"/>
        <v>208.16666666666666</v>
      </c>
      <c r="M19" s="30">
        <f t="shared" si="1"/>
        <v>1249</v>
      </c>
      <c r="N19" s="11">
        <f t="shared" si="2"/>
        <v>1249</v>
      </c>
      <c r="O19" s="19">
        <f t="shared" si="3"/>
        <v>138</v>
      </c>
    </row>
    <row r="20" spans="1:15" ht="21.75" customHeight="1" thickBot="1">
      <c r="A20" s="49">
        <v>13</v>
      </c>
      <c r="B20" s="37" t="s">
        <v>55</v>
      </c>
      <c r="C20" s="36" t="s">
        <v>45</v>
      </c>
      <c r="D20" s="32">
        <v>190</v>
      </c>
      <c r="E20" s="33">
        <v>225</v>
      </c>
      <c r="F20" s="32">
        <v>209</v>
      </c>
      <c r="G20" s="33">
        <v>220</v>
      </c>
      <c r="H20" s="32">
        <v>166</v>
      </c>
      <c r="I20" s="32">
        <v>192</v>
      </c>
      <c r="J20" s="31">
        <v>198</v>
      </c>
      <c r="K20" s="34"/>
      <c r="L20" s="46">
        <f t="shared" si="0"/>
        <v>205.66666666666666</v>
      </c>
      <c r="M20" s="30">
        <f t="shared" si="1"/>
        <v>1234</v>
      </c>
      <c r="N20" s="11">
        <f t="shared" si="2"/>
        <v>1234</v>
      </c>
      <c r="O20" s="19">
        <f t="shared" si="3"/>
        <v>59</v>
      </c>
    </row>
    <row r="21" spans="1:15" ht="21" customHeight="1" thickBot="1">
      <c r="A21" s="49">
        <v>14</v>
      </c>
      <c r="B21" s="37" t="s">
        <v>69</v>
      </c>
      <c r="C21" s="36" t="s">
        <v>44</v>
      </c>
      <c r="D21" s="32">
        <v>226</v>
      </c>
      <c r="E21" s="33">
        <v>224</v>
      </c>
      <c r="F21" s="32">
        <v>177</v>
      </c>
      <c r="G21" s="33">
        <v>197</v>
      </c>
      <c r="H21" s="32">
        <v>181</v>
      </c>
      <c r="I21" s="32">
        <v>203</v>
      </c>
      <c r="J21" s="31">
        <v>197</v>
      </c>
      <c r="K21" s="34"/>
      <c r="L21" s="46">
        <f t="shared" si="0"/>
        <v>204.66666666666666</v>
      </c>
      <c r="M21" s="30">
        <f t="shared" si="1"/>
        <v>1228</v>
      </c>
      <c r="N21" s="11">
        <f t="shared" si="2"/>
        <v>1228</v>
      </c>
      <c r="O21" s="19">
        <f t="shared" si="3"/>
        <v>49</v>
      </c>
    </row>
    <row r="22" spans="1:15" ht="21" customHeight="1" thickBot="1">
      <c r="A22" s="49">
        <v>15</v>
      </c>
      <c r="B22" s="37" t="s">
        <v>114</v>
      </c>
      <c r="C22" s="36" t="s">
        <v>44</v>
      </c>
      <c r="D22" s="32">
        <v>219</v>
      </c>
      <c r="E22" s="33">
        <v>162</v>
      </c>
      <c r="F22" s="32">
        <v>205</v>
      </c>
      <c r="G22" s="33">
        <v>205</v>
      </c>
      <c r="H22" s="32">
        <v>173</v>
      </c>
      <c r="I22" s="32">
        <v>199</v>
      </c>
      <c r="J22" s="31">
        <v>225</v>
      </c>
      <c r="K22" s="34"/>
      <c r="L22" s="46">
        <f t="shared" si="0"/>
        <v>204.33333333333334</v>
      </c>
      <c r="M22" s="30">
        <f t="shared" si="1"/>
        <v>1226</v>
      </c>
      <c r="N22" s="11">
        <f t="shared" si="2"/>
        <v>1226</v>
      </c>
      <c r="O22" s="19">
        <f t="shared" si="3"/>
        <v>63</v>
      </c>
    </row>
    <row r="23" spans="1:15" ht="21" customHeight="1" thickBot="1">
      <c r="A23" s="49">
        <v>16</v>
      </c>
      <c r="B23" s="37" t="s">
        <v>146</v>
      </c>
      <c r="C23" s="36" t="s">
        <v>80</v>
      </c>
      <c r="D23" s="32">
        <v>152</v>
      </c>
      <c r="E23" s="33">
        <v>193</v>
      </c>
      <c r="F23" s="32">
        <v>184</v>
      </c>
      <c r="G23" s="33">
        <v>188</v>
      </c>
      <c r="H23" s="32">
        <v>200</v>
      </c>
      <c r="I23" s="32">
        <v>224</v>
      </c>
      <c r="J23" s="31">
        <v>187</v>
      </c>
      <c r="K23" s="34">
        <v>48</v>
      </c>
      <c r="L23" s="46">
        <f t="shared" si="0"/>
        <v>204</v>
      </c>
      <c r="M23" s="30">
        <f t="shared" si="1"/>
        <v>1224</v>
      </c>
      <c r="N23" s="11">
        <f t="shared" si="2"/>
        <v>1224</v>
      </c>
      <c r="O23" s="19">
        <f t="shared" si="3"/>
        <v>72</v>
      </c>
    </row>
    <row r="24" spans="1:15" ht="21" customHeight="1" thickBot="1">
      <c r="A24" s="49">
        <v>17</v>
      </c>
      <c r="B24" s="37" t="s">
        <v>107</v>
      </c>
      <c r="C24" s="36" t="s">
        <v>45</v>
      </c>
      <c r="D24" s="32">
        <v>159</v>
      </c>
      <c r="E24" s="33">
        <v>235</v>
      </c>
      <c r="F24" s="32">
        <v>181</v>
      </c>
      <c r="G24" s="33">
        <v>219</v>
      </c>
      <c r="H24" s="32">
        <v>187</v>
      </c>
      <c r="I24" s="32">
        <v>218</v>
      </c>
      <c r="J24" s="31">
        <v>182</v>
      </c>
      <c r="K24" s="34"/>
      <c r="L24" s="46">
        <f t="shared" si="0"/>
        <v>203.66666666666666</v>
      </c>
      <c r="M24" s="30">
        <f t="shared" si="1"/>
        <v>1222</v>
      </c>
      <c r="N24" s="11">
        <f t="shared" si="2"/>
        <v>1222</v>
      </c>
      <c r="O24" s="19">
        <f t="shared" si="3"/>
        <v>76</v>
      </c>
    </row>
    <row r="25" spans="1:15" ht="21" customHeight="1" thickBot="1">
      <c r="A25" s="49">
        <v>18</v>
      </c>
      <c r="B25" s="37" t="s">
        <v>109</v>
      </c>
      <c r="C25" s="36" t="s">
        <v>110</v>
      </c>
      <c r="D25" s="32">
        <v>196</v>
      </c>
      <c r="E25" s="33">
        <v>169</v>
      </c>
      <c r="F25" s="32">
        <v>171</v>
      </c>
      <c r="G25" s="33">
        <v>148</v>
      </c>
      <c r="H25" s="32">
        <v>228</v>
      </c>
      <c r="I25" s="32">
        <v>217</v>
      </c>
      <c r="J25" s="31">
        <v>235</v>
      </c>
      <c r="K25" s="34"/>
      <c r="L25" s="46">
        <f t="shared" si="0"/>
        <v>202.66666666666666</v>
      </c>
      <c r="M25" s="30">
        <f t="shared" si="1"/>
        <v>1216</v>
      </c>
      <c r="N25" s="11">
        <f t="shared" si="2"/>
        <v>1216</v>
      </c>
      <c r="O25" s="19">
        <f t="shared" si="3"/>
        <v>87</v>
      </c>
    </row>
    <row r="26" spans="1:15" ht="21" customHeight="1" thickBot="1">
      <c r="A26" s="49">
        <v>19</v>
      </c>
      <c r="B26" s="37" t="s">
        <v>59</v>
      </c>
      <c r="C26" s="36" t="s">
        <v>53</v>
      </c>
      <c r="D26" s="32">
        <v>201</v>
      </c>
      <c r="E26" s="33">
        <v>181</v>
      </c>
      <c r="F26" s="32">
        <v>211</v>
      </c>
      <c r="G26" s="33">
        <v>182</v>
      </c>
      <c r="H26" s="32">
        <v>161</v>
      </c>
      <c r="I26" s="32">
        <v>192</v>
      </c>
      <c r="J26" s="31">
        <v>201</v>
      </c>
      <c r="K26" s="34">
        <v>48</v>
      </c>
      <c r="L26" s="46">
        <f t="shared" si="0"/>
        <v>202.66666666666666</v>
      </c>
      <c r="M26" s="30">
        <f t="shared" si="1"/>
        <v>1216</v>
      </c>
      <c r="N26" s="11">
        <f t="shared" si="2"/>
        <v>1216</v>
      </c>
      <c r="O26" s="19">
        <f t="shared" si="3"/>
        <v>50</v>
      </c>
    </row>
    <row r="27" spans="1:15" ht="21" customHeight="1">
      <c r="A27" s="49">
        <v>20</v>
      </c>
      <c r="B27" s="37" t="s">
        <v>104</v>
      </c>
      <c r="C27" s="36" t="s">
        <v>44</v>
      </c>
      <c r="D27" s="32">
        <v>168</v>
      </c>
      <c r="E27" s="33">
        <v>202</v>
      </c>
      <c r="F27" s="32">
        <v>222</v>
      </c>
      <c r="G27" s="33">
        <v>242</v>
      </c>
      <c r="H27" s="32">
        <v>174</v>
      </c>
      <c r="I27" s="32">
        <v>168</v>
      </c>
      <c r="J27" s="31">
        <v>206</v>
      </c>
      <c r="K27" s="34"/>
      <c r="L27" s="46">
        <f t="shared" si="0"/>
        <v>202.33333333333334</v>
      </c>
      <c r="M27" s="30">
        <f t="shared" si="1"/>
        <v>1214</v>
      </c>
      <c r="N27" s="11">
        <f t="shared" si="2"/>
        <v>1214</v>
      </c>
      <c r="O27" s="19">
        <f t="shared" si="3"/>
        <v>74</v>
      </c>
    </row>
    <row r="28" spans="1:15" ht="12" customHeight="1">
      <c r="A28" s="121" t="s">
        <v>155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O28" s="19"/>
    </row>
    <row r="29" spans="1:16" ht="21" customHeight="1" thickBot="1">
      <c r="A29" s="89">
        <v>21</v>
      </c>
      <c r="B29" s="38" t="s">
        <v>73</v>
      </c>
      <c r="C29" s="39" t="s">
        <v>53</v>
      </c>
      <c r="D29" s="34">
        <v>213</v>
      </c>
      <c r="E29" s="31">
        <v>173</v>
      </c>
      <c r="F29" s="34">
        <v>152</v>
      </c>
      <c r="G29" s="31">
        <v>255</v>
      </c>
      <c r="H29" s="34">
        <v>149</v>
      </c>
      <c r="I29" s="34">
        <v>205</v>
      </c>
      <c r="J29" s="31">
        <v>193</v>
      </c>
      <c r="K29" s="34"/>
      <c r="L29" s="52">
        <f>M29/6</f>
        <v>198.5</v>
      </c>
      <c r="M29" s="34">
        <f>SUM(D29:K29)-MIN(D29:J29)</f>
        <v>1191</v>
      </c>
      <c r="N29" s="11">
        <f>IF(J29&gt;MIN(D29:I29),SUM(D29:I29)-MIN(D29:I29)+J29,SUM(D29:I29))+K29</f>
        <v>1191</v>
      </c>
      <c r="O29" s="19">
        <f>MAX(D29:J29)-MIN(D29:J29)</f>
        <v>106</v>
      </c>
      <c r="P29" s="97">
        <v>233</v>
      </c>
    </row>
    <row r="30" spans="1:16" ht="21" customHeight="1" thickBot="1">
      <c r="A30" s="47">
        <v>22</v>
      </c>
      <c r="B30" s="37" t="s">
        <v>40</v>
      </c>
      <c r="C30" s="36" t="s">
        <v>80</v>
      </c>
      <c r="D30" s="32">
        <v>202</v>
      </c>
      <c r="E30" s="33">
        <v>207</v>
      </c>
      <c r="F30" s="32">
        <v>171</v>
      </c>
      <c r="G30" s="33">
        <v>226</v>
      </c>
      <c r="H30" s="32">
        <v>172</v>
      </c>
      <c r="I30" s="32">
        <v>190</v>
      </c>
      <c r="J30" s="31">
        <v>0</v>
      </c>
      <c r="K30" s="34"/>
      <c r="L30" s="46">
        <f>M30/6</f>
        <v>194.66666666666666</v>
      </c>
      <c r="M30" s="30">
        <f>SUM(D30:K30)-MIN(D30:J30)</f>
        <v>1168</v>
      </c>
      <c r="N30" s="11">
        <f>IF(J30&gt;MIN(D30:I30),SUM(D30:I30)-MIN(D30:I30)+J30,SUM(D30:I30))+K30</f>
        <v>1168</v>
      </c>
      <c r="O30" s="19">
        <f>MAX(D30:J30)-MIN(D30:J30)</f>
        <v>226</v>
      </c>
      <c r="P30" s="97">
        <v>225</v>
      </c>
    </row>
    <row r="31" spans="1:16" ht="21" customHeight="1" thickBot="1">
      <c r="A31" s="89">
        <v>23</v>
      </c>
      <c r="B31" s="37" t="s">
        <v>62</v>
      </c>
      <c r="C31" s="36" t="s">
        <v>45</v>
      </c>
      <c r="D31" s="32">
        <v>160</v>
      </c>
      <c r="E31" s="33">
        <v>205</v>
      </c>
      <c r="F31" s="32">
        <v>157</v>
      </c>
      <c r="G31" s="33">
        <v>235</v>
      </c>
      <c r="H31" s="32">
        <v>212</v>
      </c>
      <c r="I31" s="32">
        <v>182</v>
      </c>
      <c r="J31" s="31">
        <v>147</v>
      </c>
      <c r="K31" s="34"/>
      <c r="L31" s="46">
        <f>M31/6</f>
        <v>191.83333333333334</v>
      </c>
      <c r="M31" s="30">
        <f>SUM(D31:K31)-MIN(D31:J31)</f>
        <v>1151</v>
      </c>
      <c r="N31" s="11">
        <f>IF(J31&gt;MIN(D31:I31),SUM(D31:I31)-MIN(D31:I31)+J31,SUM(D31:I31))+K31</f>
        <v>1151</v>
      </c>
      <c r="O31" s="19">
        <f>MAX(D31:J31)-MIN(D31:J31)</f>
        <v>88</v>
      </c>
      <c r="P31" s="97">
        <v>217</v>
      </c>
    </row>
    <row r="32" spans="1:16" ht="21" customHeight="1">
      <c r="A32" s="47">
        <v>24</v>
      </c>
      <c r="B32" s="37" t="s">
        <v>121</v>
      </c>
      <c r="C32" s="36" t="s">
        <v>45</v>
      </c>
      <c r="D32" s="32">
        <v>182</v>
      </c>
      <c r="E32" s="33">
        <v>184</v>
      </c>
      <c r="F32" s="32">
        <v>193</v>
      </c>
      <c r="G32" s="33">
        <v>182</v>
      </c>
      <c r="H32" s="32">
        <v>161</v>
      </c>
      <c r="I32" s="32">
        <v>219</v>
      </c>
      <c r="J32" s="31">
        <v>0</v>
      </c>
      <c r="K32" s="34"/>
      <c r="L32" s="46">
        <f>M32/6</f>
        <v>186.83333333333334</v>
      </c>
      <c r="M32" s="30">
        <f>SUM(D32:K32)-MIN(D32:J32)</f>
        <v>1121</v>
      </c>
      <c r="N32" s="11">
        <f>IF(J32&gt;MIN(D32:I32),SUM(D32:I32)-MIN(D32:I32)+J32,SUM(D32:I32))+K32</f>
        <v>1121</v>
      </c>
      <c r="O32" s="19">
        <f>MAX(D32:J32)-MIN(D32:J32)</f>
        <v>219</v>
      </c>
      <c r="P32" s="97">
        <v>211</v>
      </c>
    </row>
    <row r="33" spans="1:15" ht="8.2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O33" s="19"/>
    </row>
    <row r="34" spans="1:15" ht="21" customHeight="1" thickBot="1">
      <c r="A34" s="89">
        <v>25</v>
      </c>
      <c r="B34" s="38" t="s">
        <v>89</v>
      </c>
      <c r="C34" s="39" t="s">
        <v>53</v>
      </c>
      <c r="D34" s="34">
        <v>177</v>
      </c>
      <c r="E34" s="31">
        <v>193</v>
      </c>
      <c r="F34" s="34">
        <v>201</v>
      </c>
      <c r="G34" s="31">
        <v>200</v>
      </c>
      <c r="H34" s="34">
        <v>196</v>
      </c>
      <c r="I34" s="34">
        <v>196</v>
      </c>
      <c r="J34" s="31">
        <v>225</v>
      </c>
      <c r="K34" s="34"/>
      <c r="L34" s="52">
        <f aca="true" t="shared" si="4" ref="L34:L60">M34/6</f>
        <v>201.83333333333334</v>
      </c>
      <c r="M34" s="34">
        <f aca="true" t="shared" si="5" ref="M34:M47">SUM(D34:K34)-MIN(D34:J34)</f>
        <v>1211</v>
      </c>
      <c r="N34" s="11">
        <f aca="true" t="shared" si="6" ref="N34:N47">IF(J34&gt;MIN(D34:I34),SUM(D34:I34)-MIN(D34:I34)+J34,SUM(D34:I34))+K34</f>
        <v>1211</v>
      </c>
      <c r="O34" s="19">
        <f aca="true" t="shared" si="7" ref="O34:O47">MAX(D34:J34)-MIN(D34:J34)</f>
        <v>48</v>
      </c>
    </row>
    <row r="35" spans="1:15" ht="21" customHeight="1" thickBot="1">
      <c r="A35" s="89">
        <v>26</v>
      </c>
      <c r="B35" s="37" t="s">
        <v>142</v>
      </c>
      <c r="C35" s="36" t="s">
        <v>44</v>
      </c>
      <c r="D35" s="32">
        <v>204</v>
      </c>
      <c r="E35" s="33">
        <v>202</v>
      </c>
      <c r="F35" s="32">
        <v>191</v>
      </c>
      <c r="G35" s="33">
        <v>183</v>
      </c>
      <c r="H35" s="32">
        <v>244</v>
      </c>
      <c r="I35" s="32">
        <v>184</v>
      </c>
      <c r="J35" s="31">
        <v>168</v>
      </c>
      <c r="K35" s="34"/>
      <c r="L35" s="46">
        <f t="shared" si="4"/>
        <v>201.33333333333334</v>
      </c>
      <c r="M35" s="30">
        <f t="shared" si="5"/>
        <v>1208</v>
      </c>
      <c r="N35" s="11">
        <f t="shared" si="6"/>
        <v>1208</v>
      </c>
      <c r="O35" s="19">
        <f t="shared" si="7"/>
        <v>76</v>
      </c>
    </row>
    <row r="36" spans="1:15" ht="21" customHeight="1" thickBot="1">
      <c r="A36" s="47">
        <v>27</v>
      </c>
      <c r="B36" s="37" t="s">
        <v>126</v>
      </c>
      <c r="C36" s="36" t="s">
        <v>110</v>
      </c>
      <c r="D36" s="32">
        <v>161</v>
      </c>
      <c r="E36" s="33">
        <v>185</v>
      </c>
      <c r="F36" s="32">
        <v>216</v>
      </c>
      <c r="G36" s="33">
        <v>156</v>
      </c>
      <c r="H36" s="32">
        <v>223</v>
      </c>
      <c r="I36" s="32">
        <v>202</v>
      </c>
      <c r="J36" s="31">
        <v>204</v>
      </c>
      <c r="K36" s="34"/>
      <c r="L36" s="46">
        <f t="shared" si="4"/>
        <v>198.5</v>
      </c>
      <c r="M36" s="30">
        <f t="shared" si="5"/>
        <v>1191</v>
      </c>
      <c r="N36" s="11">
        <f t="shared" si="6"/>
        <v>1191</v>
      </c>
      <c r="O36" s="19">
        <f t="shared" si="7"/>
        <v>67</v>
      </c>
    </row>
    <row r="37" spans="1:15" ht="21" customHeight="1" thickBot="1">
      <c r="A37" s="47">
        <v>28</v>
      </c>
      <c r="B37" s="37" t="s">
        <v>54</v>
      </c>
      <c r="C37" s="36" t="s">
        <v>45</v>
      </c>
      <c r="D37" s="32">
        <v>201</v>
      </c>
      <c r="E37" s="33">
        <v>183</v>
      </c>
      <c r="F37" s="32">
        <v>195</v>
      </c>
      <c r="G37" s="33">
        <v>213</v>
      </c>
      <c r="H37" s="32">
        <v>192</v>
      </c>
      <c r="I37" s="32">
        <v>194</v>
      </c>
      <c r="J37" s="31">
        <v>192</v>
      </c>
      <c r="K37" s="34"/>
      <c r="L37" s="46">
        <f t="shared" si="4"/>
        <v>197.83333333333334</v>
      </c>
      <c r="M37" s="30">
        <f t="shared" si="5"/>
        <v>1187</v>
      </c>
      <c r="N37" s="11">
        <f t="shared" si="6"/>
        <v>1187</v>
      </c>
      <c r="O37" s="19">
        <f t="shared" si="7"/>
        <v>30</v>
      </c>
    </row>
    <row r="38" spans="1:15" ht="21" customHeight="1" thickBot="1">
      <c r="A38" s="89">
        <v>29</v>
      </c>
      <c r="B38" s="37" t="s">
        <v>137</v>
      </c>
      <c r="C38" s="36" t="s">
        <v>53</v>
      </c>
      <c r="D38" s="32">
        <v>242</v>
      </c>
      <c r="E38" s="33">
        <v>181</v>
      </c>
      <c r="F38" s="32">
        <v>190</v>
      </c>
      <c r="G38" s="33">
        <v>225</v>
      </c>
      <c r="H38" s="32">
        <v>171</v>
      </c>
      <c r="I38" s="32">
        <v>177</v>
      </c>
      <c r="J38" s="31">
        <v>164</v>
      </c>
      <c r="K38" s="34"/>
      <c r="L38" s="46">
        <f t="shared" si="4"/>
        <v>197.66666666666666</v>
      </c>
      <c r="M38" s="30">
        <f t="shared" si="5"/>
        <v>1186</v>
      </c>
      <c r="N38" s="11">
        <f t="shared" si="6"/>
        <v>1186</v>
      </c>
      <c r="O38" s="19">
        <f t="shared" si="7"/>
        <v>78</v>
      </c>
    </row>
    <row r="39" spans="1:15" ht="21" customHeight="1" thickBot="1">
      <c r="A39" s="47">
        <v>30</v>
      </c>
      <c r="B39" s="37" t="s">
        <v>68</v>
      </c>
      <c r="C39" s="36" t="s">
        <v>44</v>
      </c>
      <c r="D39" s="32">
        <v>199</v>
      </c>
      <c r="E39" s="33">
        <v>216</v>
      </c>
      <c r="F39" s="32">
        <v>182</v>
      </c>
      <c r="G39" s="33">
        <v>191</v>
      </c>
      <c r="H39" s="32">
        <v>203</v>
      </c>
      <c r="I39" s="32">
        <v>193</v>
      </c>
      <c r="J39" s="31">
        <v>150</v>
      </c>
      <c r="K39" s="34"/>
      <c r="L39" s="46">
        <f t="shared" si="4"/>
        <v>197.33333333333334</v>
      </c>
      <c r="M39" s="30">
        <f t="shared" si="5"/>
        <v>1184</v>
      </c>
      <c r="N39" s="11">
        <f t="shared" si="6"/>
        <v>1184</v>
      </c>
      <c r="O39" s="19">
        <f t="shared" si="7"/>
        <v>66</v>
      </c>
    </row>
    <row r="40" spans="1:15" ht="21" customHeight="1" thickBot="1">
      <c r="A40" s="47">
        <v>31</v>
      </c>
      <c r="B40" s="37" t="s">
        <v>144</v>
      </c>
      <c r="C40" s="36" t="s">
        <v>53</v>
      </c>
      <c r="D40" s="32">
        <v>181</v>
      </c>
      <c r="E40" s="33">
        <v>159</v>
      </c>
      <c r="F40" s="32">
        <v>244</v>
      </c>
      <c r="G40" s="33">
        <v>201</v>
      </c>
      <c r="H40" s="32">
        <v>172</v>
      </c>
      <c r="I40" s="32">
        <v>213</v>
      </c>
      <c r="J40" s="31">
        <v>0</v>
      </c>
      <c r="K40" s="34"/>
      <c r="L40" s="46">
        <f t="shared" si="4"/>
        <v>195</v>
      </c>
      <c r="M40" s="30">
        <f t="shared" si="5"/>
        <v>1170</v>
      </c>
      <c r="N40" s="11">
        <f t="shared" si="6"/>
        <v>1170</v>
      </c>
      <c r="O40" s="19">
        <f t="shared" si="7"/>
        <v>244</v>
      </c>
    </row>
    <row r="41" spans="1:15" ht="21" customHeight="1" thickBot="1">
      <c r="A41" s="89">
        <v>32</v>
      </c>
      <c r="B41" s="37" t="s">
        <v>95</v>
      </c>
      <c r="C41" s="36" t="s">
        <v>44</v>
      </c>
      <c r="D41" s="32">
        <v>205</v>
      </c>
      <c r="E41" s="33">
        <v>176</v>
      </c>
      <c r="F41" s="32">
        <v>211</v>
      </c>
      <c r="G41" s="33">
        <v>154</v>
      </c>
      <c r="H41" s="32">
        <v>224</v>
      </c>
      <c r="I41" s="32">
        <v>182</v>
      </c>
      <c r="J41" s="31">
        <v>171</v>
      </c>
      <c r="K41" s="34"/>
      <c r="L41" s="46">
        <f t="shared" si="4"/>
        <v>194.83333333333334</v>
      </c>
      <c r="M41" s="30">
        <f t="shared" si="5"/>
        <v>1169</v>
      </c>
      <c r="N41" s="11">
        <f t="shared" si="6"/>
        <v>1169</v>
      </c>
      <c r="O41" s="19">
        <f t="shared" si="7"/>
        <v>70</v>
      </c>
    </row>
    <row r="42" spans="1:15" ht="21" customHeight="1" thickBot="1">
      <c r="A42" s="47">
        <v>33</v>
      </c>
      <c r="B42" s="37" t="s">
        <v>119</v>
      </c>
      <c r="C42" s="36" t="s">
        <v>44</v>
      </c>
      <c r="D42" s="32">
        <v>211</v>
      </c>
      <c r="E42" s="33">
        <v>157</v>
      </c>
      <c r="F42" s="32">
        <v>231</v>
      </c>
      <c r="G42" s="33">
        <v>166</v>
      </c>
      <c r="H42" s="32">
        <v>176</v>
      </c>
      <c r="I42" s="32">
        <v>184</v>
      </c>
      <c r="J42" s="31">
        <v>183</v>
      </c>
      <c r="K42" s="34"/>
      <c r="L42" s="46">
        <f t="shared" si="4"/>
        <v>191.83333333333334</v>
      </c>
      <c r="M42" s="30">
        <f t="shared" si="5"/>
        <v>1151</v>
      </c>
      <c r="N42" s="11">
        <f t="shared" si="6"/>
        <v>1151</v>
      </c>
      <c r="O42" s="19">
        <f t="shared" si="7"/>
        <v>74</v>
      </c>
    </row>
    <row r="43" spans="1:15" ht="21" customHeight="1" thickBot="1">
      <c r="A43" s="47">
        <v>34</v>
      </c>
      <c r="B43" s="37" t="s">
        <v>152</v>
      </c>
      <c r="C43" s="36" t="s">
        <v>80</v>
      </c>
      <c r="D43" s="32">
        <v>175</v>
      </c>
      <c r="E43" s="33">
        <v>179</v>
      </c>
      <c r="F43" s="32">
        <v>209</v>
      </c>
      <c r="G43" s="33">
        <v>214</v>
      </c>
      <c r="H43" s="32">
        <v>181</v>
      </c>
      <c r="I43" s="32">
        <v>192</v>
      </c>
      <c r="J43" s="31">
        <v>0</v>
      </c>
      <c r="K43" s="34"/>
      <c r="L43" s="46">
        <f t="shared" si="4"/>
        <v>191.66666666666666</v>
      </c>
      <c r="M43" s="30">
        <f t="shared" si="5"/>
        <v>1150</v>
      </c>
      <c r="N43" s="11">
        <f t="shared" si="6"/>
        <v>1150</v>
      </c>
      <c r="O43" s="19">
        <f t="shared" si="7"/>
        <v>214</v>
      </c>
    </row>
    <row r="44" spans="1:15" ht="21" customHeight="1" thickBot="1">
      <c r="A44" s="89">
        <v>35</v>
      </c>
      <c r="B44" s="37" t="s">
        <v>102</v>
      </c>
      <c r="C44" s="36" t="s">
        <v>103</v>
      </c>
      <c r="D44" s="32">
        <v>171</v>
      </c>
      <c r="E44" s="33">
        <v>178</v>
      </c>
      <c r="F44" s="32">
        <v>222</v>
      </c>
      <c r="G44" s="33">
        <v>184</v>
      </c>
      <c r="H44" s="32">
        <v>172</v>
      </c>
      <c r="I44" s="32">
        <v>203</v>
      </c>
      <c r="J44" s="31">
        <v>185</v>
      </c>
      <c r="K44" s="34"/>
      <c r="L44" s="46">
        <f t="shared" si="4"/>
        <v>190.66666666666666</v>
      </c>
      <c r="M44" s="30">
        <f t="shared" si="5"/>
        <v>1144</v>
      </c>
      <c r="N44" s="11">
        <f t="shared" si="6"/>
        <v>1144</v>
      </c>
      <c r="O44" s="19">
        <f t="shared" si="7"/>
        <v>51</v>
      </c>
    </row>
    <row r="45" spans="1:15" ht="21" customHeight="1" thickBot="1">
      <c r="A45" s="47">
        <v>36</v>
      </c>
      <c r="B45" s="37" t="s">
        <v>122</v>
      </c>
      <c r="C45" s="36" t="s">
        <v>45</v>
      </c>
      <c r="D45" s="32">
        <v>190</v>
      </c>
      <c r="E45" s="33">
        <v>169</v>
      </c>
      <c r="F45" s="32">
        <v>179</v>
      </c>
      <c r="G45" s="33">
        <v>180</v>
      </c>
      <c r="H45" s="32">
        <v>166</v>
      </c>
      <c r="I45" s="32">
        <v>193</v>
      </c>
      <c r="J45" s="31">
        <v>0</v>
      </c>
      <c r="K45" s="34">
        <v>48</v>
      </c>
      <c r="L45" s="46">
        <f t="shared" si="4"/>
        <v>187.5</v>
      </c>
      <c r="M45" s="30">
        <f t="shared" si="5"/>
        <v>1125</v>
      </c>
      <c r="N45" s="11">
        <f t="shared" si="6"/>
        <v>1125</v>
      </c>
      <c r="O45" s="19">
        <f t="shared" si="7"/>
        <v>193</v>
      </c>
    </row>
    <row r="46" spans="1:15" ht="21" customHeight="1" thickBot="1">
      <c r="A46" s="47">
        <v>37</v>
      </c>
      <c r="B46" s="37" t="s">
        <v>118</v>
      </c>
      <c r="C46" s="36" t="s">
        <v>44</v>
      </c>
      <c r="D46" s="32">
        <v>246</v>
      </c>
      <c r="E46" s="33">
        <v>195</v>
      </c>
      <c r="F46" s="32">
        <v>144</v>
      </c>
      <c r="G46" s="33">
        <v>176</v>
      </c>
      <c r="H46" s="32">
        <v>177</v>
      </c>
      <c r="I46" s="32">
        <v>179</v>
      </c>
      <c r="J46" s="31">
        <v>151</v>
      </c>
      <c r="K46" s="34"/>
      <c r="L46" s="46">
        <f t="shared" si="4"/>
        <v>187.33333333333334</v>
      </c>
      <c r="M46" s="30">
        <f t="shared" si="5"/>
        <v>1124</v>
      </c>
      <c r="N46" s="11">
        <f t="shared" si="6"/>
        <v>1124</v>
      </c>
      <c r="O46" s="19">
        <f t="shared" si="7"/>
        <v>102</v>
      </c>
    </row>
    <row r="47" spans="1:15" ht="21" customHeight="1" thickBot="1">
      <c r="A47" s="89">
        <v>38</v>
      </c>
      <c r="B47" s="37" t="s">
        <v>77</v>
      </c>
      <c r="C47" s="36" t="s">
        <v>44</v>
      </c>
      <c r="D47" s="32">
        <v>191</v>
      </c>
      <c r="E47" s="33">
        <v>226</v>
      </c>
      <c r="F47" s="32">
        <v>163</v>
      </c>
      <c r="G47" s="33">
        <v>216</v>
      </c>
      <c r="H47" s="32">
        <v>143</v>
      </c>
      <c r="I47" s="32">
        <v>184</v>
      </c>
      <c r="J47" s="31">
        <v>0</v>
      </c>
      <c r="K47" s="34"/>
      <c r="L47" s="46">
        <f t="shared" si="4"/>
        <v>187.16666666666666</v>
      </c>
      <c r="M47" s="30">
        <f t="shared" si="5"/>
        <v>1123</v>
      </c>
      <c r="N47" s="11">
        <f t="shared" si="6"/>
        <v>1123</v>
      </c>
      <c r="O47" s="19">
        <f t="shared" si="7"/>
        <v>226</v>
      </c>
    </row>
    <row r="48" spans="1:15" ht="21" customHeight="1" thickBot="1">
      <c r="A48" s="47">
        <v>39</v>
      </c>
      <c r="B48" s="37" t="s">
        <v>91</v>
      </c>
      <c r="C48" s="36" t="s">
        <v>45</v>
      </c>
      <c r="D48" s="32">
        <v>173</v>
      </c>
      <c r="E48" s="33">
        <v>180</v>
      </c>
      <c r="F48" s="32">
        <v>163</v>
      </c>
      <c r="G48" s="33">
        <v>205</v>
      </c>
      <c r="H48" s="32">
        <v>199</v>
      </c>
      <c r="I48" s="32">
        <v>192</v>
      </c>
      <c r="J48" s="31">
        <v>0</v>
      </c>
      <c r="K48" s="34"/>
      <c r="L48" s="46">
        <f t="shared" si="4"/>
        <v>185.33333333333334</v>
      </c>
      <c r="M48" s="30">
        <f aca="true" t="shared" si="8" ref="M48:M60">SUM(D48:K48)-MIN(D48:J48)</f>
        <v>1112</v>
      </c>
      <c r="N48" s="11">
        <f aca="true" t="shared" si="9" ref="N48:N60">IF(J48&gt;MIN(D48:I48),SUM(D48:I48)-MIN(D48:I48)+J48,SUM(D48:I48))+K48</f>
        <v>1112</v>
      </c>
      <c r="O48" s="19">
        <f aca="true" t="shared" si="10" ref="O48:O60">MAX(D48:J48)-MIN(D48:J48)</f>
        <v>205</v>
      </c>
    </row>
    <row r="49" spans="1:15" ht="21" customHeight="1" thickBot="1">
      <c r="A49" s="47">
        <v>40</v>
      </c>
      <c r="B49" s="37" t="s">
        <v>115</v>
      </c>
      <c r="C49" s="36" t="s">
        <v>80</v>
      </c>
      <c r="D49" s="32">
        <v>172</v>
      </c>
      <c r="E49" s="33">
        <v>211</v>
      </c>
      <c r="F49" s="32">
        <v>174</v>
      </c>
      <c r="G49" s="33">
        <v>215</v>
      </c>
      <c r="H49" s="32">
        <v>157</v>
      </c>
      <c r="I49" s="32">
        <v>172</v>
      </c>
      <c r="J49" s="31">
        <v>0</v>
      </c>
      <c r="K49" s="34"/>
      <c r="L49" s="46">
        <f t="shared" si="4"/>
        <v>183.5</v>
      </c>
      <c r="M49" s="30">
        <f t="shared" si="8"/>
        <v>1101</v>
      </c>
      <c r="N49" s="11">
        <f t="shared" si="9"/>
        <v>1101</v>
      </c>
      <c r="O49" s="19">
        <f t="shared" si="10"/>
        <v>215</v>
      </c>
    </row>
    <row r="50" spans="1:15" ht="21" customHeight="1" thickBot="1">
      <c r="A50" s="89">
        <v>41</v>
      </c>
      <c r="B50" s="37" t="s">
        <v>106</v>
      </c>
      <c r="C50" s="36" t="s">
        <v>44</v>
      </c>
      <c r="D50" s="32">
        <v>172</v>
      </c>
      <c r="E50" s="33">
        <v>180</v>
      </c>
      <c r="F50" s="32">
        <v>187</v>
      </c>
      <c r="G50" s="33">
        <v>160</v>
      </c>
      <c r="H50" s="32">
        <v>191</v>
      </c>
      <c r="I50" s="32">
        <v>203</v>
      </c>
      <c r="J50" s="31">
        <v>0</v>
      </c>
      <c r="K50" s="34"/>
      <c r="L50" s="46">
        <f t="shared" si="4"/>
        <v>182.16666666666666</v>
      </c>
      <c r="M50" s="30">
        <f t="shared" si="8"/>
        <v>1093</v>
      </c>
      <c r="N50" s="11">
        <f t="shared" si="9"/>
        <v>1093</v>
      </c>
      <c r="O50" s="19">
        <f t="shared" si="10"/>
        <v>203</v>
      </c>
    </row>
    <row r="51" spans="1:15" ht="21" customHeight="1" thickBot="1">
      <c r="A51" s="47">
        <v>42</v>
      </c>
      <c r="B51" s="37" t="s">
        <v>125</v>
      </c>
      <c r="C51" s="36" t="s">
        <v>44</v>
      </c>
      <c r="D51" s="32">
        <v>188</v>
      </c>
      <c r="E51" s="33">
        <v>173</v>
      </c>
      <c r="F51" s="32">
        <v>186</v>
      </c>
      <c r="G51" s="33">
        <v>167</v>
      </c>
      <c r="H51" s="32">
        <v>194</v>
      </c>
      <c r="I51" s="32">
        <v>178</v>
      </c>
      <c r="J51" s="31">
        <v>0</v>
      </c>
      <c r="K51" s="34"/>
      <c r="L51" s="46">
        <f t="shared" si="4"/>
        <v>181</v>
      </c>
      <c r="M51" s="30">
        <f t="shared" si="8"/>
        <v>1086</v>
      </c>
      <c r="N51" s="11">
        <f t="shared" si="9"/>
        <v>1086</v>
      </c>
      <c r="O51" s="19">
        <f t="shared" si="10"/>
        <v>194</v>
      </c>
    </row>
    <row r="52" spans="1:15" ht="21" customHeight="1" thickBot="1">
      <c r="A52" s="47">
        <v>43</v>
      </c>
      <c r="B52" s="37" t="s">
        <v>78</v>
      </c>
      <c r="C52" s="36" t="s">
        <v>44</v>
      </c>
      <c r="D52" s="32">
        <v>185</v>
      </c>
      <c r="E52" s="33">
        <v>176</v>
      </c>
      <c r="F52" s="32">
        <v>185</v>
      </c>
      <c r="G52" s="33">
        <v>160</v>
      </c>
      <c r="H52" s="32">
        <v>172</v>
      </c>
      <c r="I52" s="32">
        <v>147</v>
      </c>
      <c r="J52" s="31">
        <v>0</v>
      </c>
      <c r="K52" s="34">
        <v>48</v>
      </c>
      <c r="L52" s="46">
        <f t="shared" si="4"/>
        <v>178.83333333333334</v>
      </c>
      <c r="M52" s="30">
        <f t="shared" si="8"/>
        <v>1073</v>
      </c>
      <c r="N52" s="11">
        <f t="shared" si="9"/>
        <v>1073</v>
      </c>
      <c r="O52" s="19">
        <f t="shared" si="10"/>
        <v>185</v>
      </c>
    </row>
    <row r="53" spans="1:15" ht="21" customHeight="1" thickBot="1">
      <c r="A53" s="89">
        <v>44</v>
      </c>
      <c r="B53" s="37" t="s">
        <v>117</v>
      </c>
      <c r="C53" s="36" t="s">
        <v>44</v>
      </c>
      <c r="D53" s="32">
        <v>200</v>
      </c>
      <c r="E53" s="33">
        <v>177</v>
      </c>
      <c r="F53" s="32">
        <v>172</v>
      </c>
      <c r="G53" s="33">
        <v>103</v>
      </c>
      <c r="H53" s="32">
        <v>155</v>
      </c>
      <c r="I53" s="32">
        <v>211</v>
      </c>
      <c r="J53" s="31">
        <v>156</v>
      </c>
      <c r="K53" s="34"/>
      <c r="L53" s="46">
        <f t="shared" si="4"/>
        <v>178.5</v>
      </c>
      <c r="M53" s="30">
        <f t="shared" si="8"/>
        <v>1071</v>
      </c>
      <c r="N53" s="11">
        <f t="shared" si="9"/>
        <v>1071</v>
      </c>
      <c r="O53" s="19">
        <f t="shared" si="10"/>
        <v>108</v>
      </c>
    </row>
    <row r="54" spans="1:15" ht="21" customHeight="1" thickBot="1">
      <c r="A54" s="47">
        <v>45</v>
      </c>
      <c r="B54" s="37" t="s">
        <v>60</v>
      </c>
      <c r="C54" s="36" t="s">
        <v>44</v>
      </c>
      <c r="D54" s="32">
        <v>180</v>
      </c>
      <c r="E54" s="33">
        <v>152</v>
      </c>
      <c r="F54" s="32">
        <v>159</v>
      </c>
      <c r="G54" s="33">
        <v>190</v>
      </c>
      <c r="H54" s="32">
        <v>115</v>
      </c>
      <c r="I54" s="32">
        <v>209</v>
      </c>
      <c r="J54" s="31">
        <v>130</v>
      </c>
      <c r="K54" s="34">
        <v>48</v>
      </c>
      <c r="L54" s="46">
        <f t="shared" si="4"/>
        <v>178</v>
      </c>
      <c r="M54" s="30">
        <f t="shared" si="8"/>
        <v>1068</v>
      </c>
      <c r="N54" s="11">
        <f t="shared" si="9"/>
        <v>1068</v>
      </c>
      <c r="O54" s="19">
        <f t="shared" si="10"/>
        <v>94</v>
      </c>
    </row>
    <row r="55" spans="1:15" ht="21" customHeight="1" thickBot="1">
      <c r="A55" s="47">
        <v>46</v>
      </c>
      <c r="B55" s="37" t="s">
        <v>51</v>
      </c>
      <c r="C55" s="36" t="s">
        <v>80</v>
      </c>
      <c r="D55" s="32">
        <v>154</v>
      </c>
      <c r="E55" s="33">
        <v>158</v>
      </c>
      <c r="F55" s="32">
        <v>138</v>
      </c>
      <c r="G55" s="33">
        <v>182</v>
      </c>
      <c r="H55" s="32">
        <v>203</v>
      </c>
      <c r="I55" s="32">
        <v>159</v>
      </c>
      <c r="J55" s="31">
        <v>0</v>
      </c>
      <c r="K55" s="34">
        <v>48</v>
      </c>
      <c r="L55" s="46">
        <f t="shared" si="4"/>
        <v>173.66666666666666</v>
      </c>
      <c r="M55" s="30">
        <f t="shared" si="8"/>
        <v>1042</v>
      </c>
      <c r="N55" s="11">
        <f t="shared" si="9"/>
        <v>1042</v>
      </c>
      <c r="O55" s="19">
        <f t="shared" si="10"/>
        <v>203</v>
      </c>
    </row>
    <row r="56" spans="1:15" ht="21" customHeight="1" thickBot="1">
      <c r="A56" s="89">
        <v>47</v>
      </c>
      <c r="B56" s="37" t="s">
        <v>41</v>
      </c>
      <c r="C56" s="36" t="s">
        <v>43</v>
      </c>
      <c r="D56" s="32">
        <v>162</v>
      </c>
      <c r="E56" s="33">
        <v>188</v>
      </c>
      <c r="F56" s="32">
        <v>196</v>
      </c>
      <c r="G56" s="33">
        <v>149</v>
      </c>
      <c r="H56" s="32">
        <v>170</v>
      </c>
      <c r="I56" s="32">
        <v>175</v>
      </c>
      <c r="J56" s="31">
        <v>0</v>
      </c>
      <c r="K56" s="34"/>
      <c r="L56" s="46">
        <f t="shared" si="4"/>
        <v>173.33333333333334</v>
      </c>
      <c r="M56" s="30">
        <f t="shared" si="8"/>
        <v>1040</v>
      </c>
      <c r="N56" s="11">
        <f t="shared" si="9"/>
        <v>1040</v>
      </c>
      <c r="O56" s="19">
        <f t="shared" si="10"/>
        <v>196</v>
      </c>
    </row>
    <row r="57" spans="1:15" ht="21" customHeight="1" thickBot="1">
      <c r="A57" s="47">
        <v>48</v>
      </c>
      <c r="B57" s="37" t="s">
        <v>116</v>
      </c>
      <c r="C57" s="36" t="s">
        <v>44</v>
      </c>
      <c r="D57" s="32">
        <v>193</v>
      </c>
      <c r="E57" s="33">
        <v>157</v>
      </c>
      <c r="F57" s="32">
        <v>174</v>
      </c>
      <c r="G57" s="33">
        <v>157</v>
      </c>
      <c r="H57" s="32">
        <v>183</v>
      </c>
      <c r="I57" s="32">
        <v>164</v>
      </c>
      <c r="J57" s="31">
        <v>0</v>
      </c>
      <c r="K57" s="34"/>
      <c r="L57" s="46">
        <f t="shared" si="4"/>
        <v>171.33333333333334</v>
      </c>
      <c r="M57" s="30">
        <f t="shared" si="8"/>
        <v>1028</v>
      </c>
      <c r="N57" s="11">
        <f t="shared" si="9"/>
        <v>1028</v>
      </c>
      <c r="O57" s="19">
        <f t="shared" si="10"/>
        <v>193</v>
      </c>
    </row>
    <row r="58" spans="1:15" ht="21" customHeight="1" thickBot="1">
      <c r="A58" s="47">
        <v>49</v>
      </c>
      <c r="B58" s="37" t="s">
        <v>70</v>
      </c>
      <c r="C58" s="36" t="s">
        <v>44</v>
      </c>
      <c r="D58" s="32">
        <v>161</v>
      </c>
      <c r="E58" s="33">
        <v>190</v>
      </c>
      <c r="F58" s="32">
        <v>159</v>
      </c>
      <c r="G58" s="33">
        <v>146</v>
      </c>
      <c r="H58" s="32">
        <v>159</v>
      </c>
      <c r="I58" s="32">
        <v>193</v>
      </c>
      <c r="J58" s="31">
        <v>0</v>
      </c>
      <c r="K58" s="34"/>
      <c r="L58" s="46">
        <f t="shared" si="4"/>
        <v>168</v>
      </c>
      <c r="M58" s="30">
        <f t="shared" si="8"/>
        <v>1008</v>
      </c>
      <c r="N58" s="11">
        <f t="shared" si="9"/>
        <v>1008</v>
      </c>
      <c r="O58" s="19">
        <f t="shared" si="10"/>
        <v>193</v>
      </c>
    </row>
    <row r="59" spans="1:15" ht="21" customHeight="1" thickBot="1">
      <c r="A59" s="89">
        <v>50</v>
      </c>
      <c r="B59" s="37" t="s">
        <v>148</v>
      </c>
      <c r="C59" s="36" t="s">
        <v>94</v>
      </c>
      <c r="D59" s="32">
        <v>154</v>
      </c>
      <c r="E59" s="33">
        <v>178</v>
      </c>
      <c r="F59" s="32">
        <v>141</v>
      </c>
      <c r="G59" s="33">
        <v>174</v>
      </c>
      <c r="H59" s="32">
        <v>147</v>
      </c>
      <c r="I59" s="32">
        <v>146</v>
      </c>
      <c r="J59" s="31">
        <v>0</v>
      </c>
      <c r="K59" s="34">
        <v>48</v>
      </c>
      <c r="L59" s="46">
        <f t="shared" si="4"/>
        <v>164.66666666666666</v>
      </c>
      <c r="M59" s="30">
        <f t="shared" si="8"/>
        <v>988</v>
      </c>
      <c r="N59" s="11">
        <f t="shared" si="9"/>
        <v>988</v>
      </c>
      <c r="O59" s="19">
        <f t="shared" si="10"/>
        <v>178</v>
      </c>
    </row>
    <row r="60" spans="1:15" ht="21" customHeight="1">
      <c r="A60" s="47">
        <v>51</v>
      </c>
      <c r="B60" s="37" t="s">
        <v>147</v>
      </c>
      <c r="C60" s="36" t="s">
        <v>94</v>
      </c>
      <c r="D60" s="32">
        <v>171</v>
      </c>
      <c r="E60" s="33">
        <v>195</v>
      </c>
      <c r="F60" s="32">
        <v>141</v>
      </c>
      <c r="G60" s="33">
        <v>110</v>
      </c>
      <c r="H60" s="32">
        <v>164</v>
      </c>
      <c r="I60" s="32">
        <v>168</v>
      </c>
      <c r="J60" s="31">
        <v>0</v>
      </c>
      <c r="K60" s="34"/>
      <c r="L60" s="46">
        <f t="shared" si="4"/>
        <v>158.16666666666666</v>
      </c>
      <c r="M60" s="30">
        <f t="shared" si="8"/>
        <v>949</v>
      </c>
      <c r="N60" s="11">
        <f t="shared" si="9"/>
        <v>949</v>
      </c>
      <c r="O60" s="19">
        <f t="shared" si="10"/>
        <v>195</v>
      </c>
    </row>
  </sheetData>
  <sheetProtection/>
  <mergeCells count="18">
    <mergeCell ref="A28:M28"/>
    <mergeCell ref="A33:M33"/>
    <mergeCell ref="A1:M1"/>
    <mergeCell ref="A2:M2"/>
    <mergeCell ref="D5:D7"/>
    <mergeCell ref="E5:E7"/>
    <mergeCell ref="F5:F7"/>
    <mergeCell ref="G5:G7"/>
    <mergeCell ref="A3:M3"/>
    <mergeCell ref="A5:A7"/>
    <mergeCell ref="H5:H7"/>
    <mergeCell ref="M5:M7"/>
    <mergeCell ref="B5:B7"/>
    <mergeCell ref="C5:C7"/>
    <mergeCell ref="J5:J7"/>
    <mergeCell ref="L5:L7"/>
    <mergeCell ref="I5:I7"/>
    <mergeCell ref="K5:K7"/>
  </mergeCells>
  <printOptions/>
  <pageMargins left="0.11811023622047245" right="0.1968503937007874" top="0.1968503937007874" bottom="0" header="0.1968503937007874" footer="0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="90" zoomScaleNormal="90" zoomScalePageLayoutView="0" workbookViewId="0" topLeftCell="A7">
      <selection activeCell="X18" sqref="X18"/>
    </sheetView>
  </sheetViews>
  <sheetFormatPr defaultColWidth="9.00390625" defaultRowHeight="12.75"/>
  <cols>
    <col min="1" max="1" width="3.625" style="6" customWidth="1"/>
    <col min="2" max="2" width="27.00390625" style="15" customWidth="1"/>
    <col min="3" max="3" width="5.625" style="6" customWidth="1"/>
    <col min="4" max="4" width="5.125" style="6" customWidth="1"/>
    <col min="5" max="5" width="5.00390625" style="6" customWidth="1"/>
    <col min="6" max="6" width="3.00390625" style="6" customWidth="1"/>
    <col min="7" max="7" width="3.625" style="6" customWidth="1"/>
    <col min="8" max="8" width="26.25390625" style="15" customWidth="1"/>
    <col min="9" max="9" width="4.875" style="6" customWidth="1"/>
    <col min="10" max="10" width="5.125" style="6" customWidth="1"/>
    <col min="11" max="11" width="5.00390625" style="6" customWidth="1"/>
    <col min="12" max="12" width="2.875" style="6" customWidth="1"/>
    <col min="13" max="13" width="4.25390625" style="6" customWidth="1"/>
    <col min="14" max="14" width="29.25390625" style="15" customWidth="1"/>
    <col min="15" max="15" width="4.875" style="6" customWidth="1"/>
    <col min="16" max="17" width="5.00390625" style="6" customWidth="1"/>
    <col min="18" max="18" width="2.375" style="6" customWidth="1"/>
    <col min="19" max="19" width="4.00390625" style="0" customWidth="1"/>
    <col min="20" max="20" width="26.375" style="0" customWidth="1"/>
    <col min="21" max="21" width="5.625" style="0" customWidth="1"/>
    <col min="22" max="22" width="6.00390625" style="0" customWidth="1"/>
    <col min="23" max="23" width="5.62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22.5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22.5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22.5">
      <c r="A4" s="106" t="s">
        <v>66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2:23" ht="31.5">
      <c r="B5" s="130" t="s">
        <v>33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2:23" ht="22.5">
      <c r="B6" s="131" t="s">
        <v>29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3" ht="31.5">
      <c r="A7" s="11"/>
      <c r="B7" s="83"/>
      <c r="C7" s="25"/>
      <c r="D7" s="25"/>
      <c r="E7" s="25"/>
      <c r="F7" s="25"/>
      <c r="G7" s="25"/>
      <c r="H7" s="84"/>
      <c r="I7" s="25"/>
      <c r="J7" s="25"/>
      <c r="K7" s="25"/>
      <c r="L7" s="25"/>
      <c r="M7" s="25"/>
      <c r="N7" s="84"/>
      <c r="O7" s="25"/>
      <c r="P7" s="25"/>
      <c r="Q7" s="25"/>
      <c r="R7" s="25"/>
      <c r="S7" s="25"/>
      <c r="T7" s="25"/>
      <c r="U7" s="25"/>
      <c r="V7" s="25"/>
      <c r="W7" s="7"/>
    </row>
    <row r="8" spans="1:23" ht="20.25" customHeight="1">
      <c r="A8" s="98">
        <v>16</v>
      </c>
      <c r="B8" s="80" t="s">
        <v>93</v>
      </c>
      <c r="C8" s="42">
        <v>195</v>
      </c>
      <c r="D8" s="42">
        <v>185</v>
      </c>
      <c r="E8" s="74">
        <f>SUM(C8:D8)</f>
        <v>380</v>
      </c>
      <c r="F8" s="63"/>
      <c r="G8" s="98">
        <v>16</v>
      </c>
      <c r="H8" s="80" t="s">
        <v>93</v>
      </c>
      <c r="I8" s="42">
        <v>209</v>
      </c>
      <c r="J8" s="42">
        <v>235</v>
      </c>
      <c r="K8" s="74">
        <f>SUM(I8:J8)</f>
        <v>444</v>
      </c>
      <c r="L8" s="63"/>
      <c r="M8" s="42">
        <v>16</v>
      </c>
      <c r="N8" s="80" t="s">
        <v>93</v>
      </c>
      <c r="O8" s="42">
        <v>170</v>
      </c>
      <c r="P8" s="42">
        <v>151</v>
      </c>
      <c r="Q8" s="74">
        <f>SUM(O8:P8)</f>
        <v>321</v>
      </c>
      <c r="R8" s="63"/>
      <c r="S8" s="75"/>
      <c r="T8" s="75"/>
      <c r="U8" s="75"/>
      <c r="V8" s="75"/>
      <c r="W8" s="76"/>
    </row>
    <row r="9" spans="1:23" ht="20.25" customHeight="1">
      <c r="A9" s="42">
        <v>9</v>
      </c>
      <c r="B9" s="80" t="s">
        <v>58</v>
      </c>
      <c r="C9" s="42">
        <v>203</v>
      </c>
      <c r="D9" s="42">
        <v>173</v>
      </c>
      <c r="E9" s="42">
        <f>SUM(C9:D9)</f>
        <v>376</v>
      </c>
      <c r="F9" s="63"/>
      <c r="G9" s="42">
        <v>5</v>
      </c>
      <c r="H9" s="42" t="s">
        <v>90</v>
      </c>
      <c r="I9" s="42">
        <v>223</v>
      </c>
      <c r="J9" s="42">
        <v>214</v>
      </c>
      <c r="K9" s="42">
        <f>SUM(I9:J9)</f>
        <v>437</v>
      </c>
      <c r="L9" s="63"/>
      <c r="M9" s="98">
        <v>1</v>
      </c>
      <c r="N9" s="42" t="s">
        <v>56</v>
      </c>
      <c r="O9" s="74">
        <v>153</v>
      </c>
      <c r="P9" s="74">
        <v>243</v>
      </c>
      <c r="Q9" s="74">
        <f>SUM(O9:P9)</f>
        <v>396</v>
      </c>
      <c r="R9" s="63"/>
      <c r="S9" s="75"/>
      <c r="T9" s="75"/>
      <c r="U9" s="75"/>
      <c r="V9" s="75"/>
      <c r="W9" s="76"/>
    </row>
    <row r="10" spans="1:23" ht="20.25" customHeight="1">
      <c r="A10" s="63"/>
      <c r="B10" s="8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75"/>
      <c r="T10" s="75"/>
      <c r="U10" s="75"/>
      <c r="V10" s="75"/>
      <c r="W10" s="76"/>
    </row>
    <row r="11" spans="1:23" ht="20.25" customHeight="1">
      <c r="A11" s="63"/>
      <c r="B11" s="84"/>
      <c r="C11" s="63"/>
      <c r="D11" s="63"/>
      <c r="E11" s="63"/>
      <c r="F11" s="63"/>
      <c r="G11" s="63"/>
      <c r="H11" s="84"/>
      <c r="I11" s="63"/>
      <c r="J11" s="63"/>
      <c r="K11" s="63"/>
      <c r="L11" s="63"/>
      <c r="M11" s="63"/>
      <c r="N11" s="84"/>
      <c r="O11" s="63"/>
      <c r="P11" s="63"/>
      <c r="Q11" s="63"/>
      <c r="R11" s="63"/>
      <c r="S11" s="75"/>
      <c r="T11" s="84"/>
      <c r="U11" s="75"/>
      <c r="V11" s="75"/>
      <c r="W11" s="76"/>
    </row>
    <row r="12" spans="1:23" ht="20.25" customHeight="1">
      <c r="A12" s="98">
        <v>15</v>
      </c>
      <c r="B12" s="80" t="s">
        <v>73</v>
      </c>
      <c r="C12" s="42">
        <v>235</v>
      </c>
      <c r="D12" s="42">
        <v>184</v>
      </c>
      <c r="E12" s="74">
        <f>SUM(C12:D12)</f>
        <v>419</v>
      </c>
      <c r="F12" s="63"/>
      <c r="G12" s="42">
        <v>15</v>
      </c>
      <c r="H12" s="80" t="s">
        <v>73</v>
      </c>
      <c r="I12" s="42">
        <v>193</v>
      </c>
      <c r="J12" s="42">
        <v>161</v>
      </c>
      <c r="K12" s="74">
        <f>SUM(I12:J12)</f>
        <v>354</v>
      </c>
      <c r="L12" s="63"/>
      <c r="M12" s="98">
        <v>6</v>
      </c>
      <c r="N12" s="42" t="s">
        <v>112</v>
      </c>
      <c r="O12" s="42">
        <v>182</v>
      </c>
      <c r="P12" s="42">
        <v>190</v>
      </c>
      <c r="Q12" s="74">
        <f>SUM(O12:P12)</f>
        <v>372</v>
      </c>
      <c r="R12" s="63"/>
      <c r="S12" s="42">
        <v>6</v>
      </c>
      <c r="T12" s="42" t="s">
        <v>112</v>
      </c>
      <c r="U12" s="42">
        <v>173</v>
      </c>
      <c r="V12" s="42">
        <v>189</v>
      </c>
      <c r="W12" s="74">
        <f>SUM(U12:V12)</f>
        <v>362</v>
      </c>
    </row>
    <row r="13" spans="1:23" ht="20.25" customHeight="1">
      <c r="A13" s="42">
        <v>10</v>
      </c>
      <c r="B13" s="80" t="s">
        <v>142</v>
      </c>
      <c r="C13" s="42">
        <v>232</v>
      </c>
      <c r="D13" s="42">
        <v>176</v>
      </c>
      <c r="E13" s="42">
        <f>SUM(C13:D13)</f>
        <v>408</v>
      </c>
      <c r="F13" s="63"/>
      <c r="G13" s="98">
        <v>6</v>
      </c>
      <c r="H13" s="42" t="s">
        <v>112</v>
      </c>
      <c r="I13" s="42">
        <v>148</v>
      </c>
      <c r="J13" s="42">
        <v>220</v>
      </c>
      <c r="K13" s="42">
        <f>SUM(I13:J13)</f>
        <v>368</v>
      </c>
      <c r="L13" s="63"/>
      <c r="M13" s="42">
        <v>4</v>
      </c>
      <c r="N13" s="42" t="s">
        <v>62</v>
      </c>
      <c r="O13" s="74">
        <v>173</v>
      </c>
      <c r="P13" s="74">
        <v>178</v>
      </c>
      <c r="Q13" s="74">
        <f>SUM(O13:P13)</f>
        <v>351</v>
      </c>
      <c r="R13" s="63"/>
      <c r="S13" s="98">
        <v>2</v>
      </c>
      <c r="T13" s="42" t="s">
        <v>42</v>
      </c>
      <c r="U13" s="74">
        <v>194</v>
      </c>
      <c r="V13" s="74">
        <v>192</v>
      </c>
      <c r="W13" s="74">
        <f>SUM(U13:V13)</f>
        <v>386</v>
      </c>
    </row>
    <row r="14" spans="1:23" ht="20.25" customHeight="1">
      <c r="A14" s="44"/>
      <c r="B14" s="85"/>
      <c r="C14" s="44"/>
      <c r="D14" s="44"/>
      <c r="E14" s="44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75"/>
      <c r="T14" s="77"/>
      <c r="U14" s="75"/>
      <c r="V14" s="75"/>
      <c r="W14" s="76"/>
    </row>
    <row r="15" spans="1:23" ht="20.25" customHeight="1">
      <c r="A15" s="63"/>
      <c r="B15" s="84"/>
      <c r="C15" s="63"/>
      <c r="D15" s="63"/>
      <c r="E15" s="63"/>
      <c r="F15" s="63"/>
      <c r="G15" s="63"/>
      <c r="H15" s="84"/>
      <c r="I15" s="63"/>
      <c r="J15" s="63"/>
      <c r="K15" s="63"/>
      <c r="L15" s="63"/>
      <c r="M15" s="63"/>
      <c r="N15" s="83"/>
      <c r="O15" s="63"/>
      <c r="P15" s="63"/>
      <c r="Q15" s="63"/>
      <c r="R15" s="63"/>
      <c r="S15" s="75"/>
      <c r="T15" s="84"/>
      <c r="U15" s="75"/>
      <c r="V15" s="75"/>
      <c r="W15" s="76"/>
    </row>
    <row r="16" spans="1:23" ht="20.25" customHeight="1">
      <c r="A16" s="42">
        <v>14</v>
      </c>
      <c r="B16" s="80" t="s">
        <v>154</v>
      </c>
      <c r="C16" s="42">
        <v>187</v>
      </c>
      <c r="D16" s="42">
        <v>139</v>
      </c>
      <c r="E16" s="42">
        <f>SUM(C16:D16)</f>
        <v>326</v>
      </c>
      <c r="F16" s="63"/>
      <c r="G16" s="98">
        <v>11</v>
      </c>
      <c r="H16" s="80" t="s">
        <v>89</v>
      </c>
      <c r="I16" s="42">
        <v>222</v>
      </c>
      <c r="J16" s="42">
        <v>190</v>
      </c>
      <c r="K16" s="74">
        <f>SUM(I16:J16)</f>
        <v>412</v>
      </c>
      <c r="L16" s="63"/>
      <c r="M16" s="98">
        <v>11</v>
      </c>
      <c r="N16" s="80" t="s">
        <v>89</v>
      </c>
      <c r="O16" s="74">
        <v>191</v>
      </c>
      <c r="P16" s="74">
        <v>222</v>
      </c>
      <c r="Q16" s="74">
        <f>SUM(O16:P16)</f>
        <v>413</v>
      </c>
      <c r="R16" s="63"/>
      <c r="S16" s="42">
        <v>11</v>
      </c>
      <c r="T16" s="80" t="s">
        <v>89</v>
      </c>
      <c r="U16" s="74">
        <v>164</v>
      </c>
      <c r="V16" s="42">
        <v>154</v>
      </c>
      <c r="W16" s="74">
        <f>SUM(U16:V16)</f>
        <v>318</v>
      </c>
    </row>
    <row r="17" spans="1:23" ht="20.25" customHeight="1">
      <c r="A17" s="98">
        <v>11</v>
      </c>
      <c r="B17" s="80" t="s">
        <v>89</v>
      </c>
      <c r="C17" s="42">
        <v>192</v>
      </c>
      <c r="D17" s="42">
        <v>173</v>
      </c>
      <c r="E17" s="74">
        <f>SUM(C17:D17)</f>
        <v>365</v>
      </c>
      <c r="F17" s="63"/>
      <c r="G17" s="42">
        <v>8</v>
      </c>
      <c r="H17" s="42" t="s">
        <v>92</v>
      </c>
      <c r="I17" s="42">
        <v>189</v>
      </c>
      <c r="J17" s="42">
        <v>215</v>
      </c>
      <c r="K17" s="42">
        <f>SUM(I17:J17)</f>
        <v>404</v>
      </c>
      <c r="L17" s="63"/>
      <c r="M17" s="42">
        <v>3</v>
      </c>
      <c r="N17" s="42" t="s">
        <v>153</v>
      </c>
      <c r="O17" s="42">
        <v>179</v>
      </c>
      <c r="P17" s="42">
        <v>226</v>
      </c>
      <c r="Q17" s="74">
        <f>SUM(O17:P17)</f>
        <v>405</v>
      </c>
      <c r="R17" s="63"/>
      <c r="S17" s="98">
        <v>1</v>
      </c>
      <c r="T17" s="42" t="s">
        <v>56</v>
      </c>
      <c r="U17" s="42">
        <v>181</v>
      </c>
      <c r="V17" s="74">
        <v>257</v>
      </c>
      <c r="W17" s="74">
        <f>SUM(U17:V17)</f>
        <v>438</v>
      </c>
    </row>
    <row r="18" spans="1:23" ht="20.25" customHeight="1">
      <c r="A18" s="44"/>
      <c r="B18" s="82"/>
      <c r="C18" s="44"/>
      <c r="D18" s="44"/>
      <c r="E18" s="44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75"/>
      <c r="T18" s="77"/>
      <c r="U18" s="75"/>
      <c r="V18" s="75"/>
      <c r="W18" s="76"/>
    </row>
    <row r="19" spans="1:23" ht="20.25" customHeight="1">
      <c r="A19" s="63"/>
      <c r="B19" s="84"/>
      <c r="C19" s="63"/>
      <c r="D19" s="63"/>
      <c r="E19" s="63"/>
      <c r="F19" s="63"/>
      <c r="G19" s="63"/>
      <c r="H19" s="83"/>
      <c r="I19" s="63"/>
      <c r="J19" s="63"/>
      <c r="K19" s="63"/>
      <c r="L19" s="63"/>
      <c r="M19" s="63"/>
      <c r="N19" s="84"/>
      <c r="O19" s="63"/>
      <c r="P19" s="63"/>
      <c r="Q19" s="63"/>
      <c r="R19" s="63"/>
      <c r="S19" s="75"/>
      <c r="T19" s="63" t="s">
        <v>15</v>
      </c>
      <c r="U19" s="75"/>
      <c r="V19" s="75"/>
      <c r="W19" s="76"/>
    </row>
    <row r="20" spans="1:23" ht="20.25" customHeight="1">
      <c r="A20" s="98">
        <v>13</v>
      </c>
      <c r="B20" s="80" t="s">
        <v>114</v>
      </c>
      <c r="C20" s="42">
        <v>157</v>
      </c>
      <c r="D20" s="42">
        <v>218</v>
      </c>
      <c r="E20" s="42">
        <f>SUM(C20:D20)</f>
        <v>375</v>
      </c>
      <c r="F20" s="63"/>
      <c r="G20" s="98">
        <v>13</v>
      </c>
      <c r="H20" s="80" t="s">
        <v>114</v>
      </c>
      <c r="I20" s="42">
        <v>170</v>
      </c>
      <c r="J20" s="42">
        <v>243</v>
      </c>
      <c r="K20" s="42">
        <f>SUM(I20:J20)</f>
        <v>413</v>
      </c>
      <c r="L20" s="63"/>
      <c r="M20" s="42">
        <v>13</v>
      </c>
      <c r="N20" s="80" t="s">
        <v>114</v>
      </c>
      <c r="O20" s="42">
        <v>175</v>
      </c>
      <c r="P20" s="42">
        <v>189</v>
      </c>
      <c r="Q20" s="74">
        <f>SUM(O20:P20)</f>
        <v>364</v>
      </c>
      <c r="R20" s="63"/>
      <c r="S20" s="75"/>
      <c r="T20" s="42" t="s">
        <v>42</v>
      </c>
      <c r="U20" s="42">
        <v>244</v>
      </c>
      <c r="V20" s="74">
        <v>203</v>
      </c>
      <c r="W20" s="74">
        <f>SUM(U20:V20)</f>
        <v>447</v>
      </c>
    </row>
    <row r="21" spans="1:23" ht="20.25" customHeight="1">
      <c r="A21" s="42">
        <v>12</v>
      </c>
      <c r="B21" s="80" t="s">
        <v>69</v>
      </c>
      <c r="C21" s="42">
        <v>144</v>
      </c>
      <c r="D21" s="42">
        <v>156</v>
      </c>
      <c r="E21" s="74">
        <f>SUM(C21:D21)</f>
        <v>300</v>
      </c>
      <c r="F21" s="63"/>
      <c r="G21" s="42">
        <v>7</v>
      </c>
      <c r="H21" s="42" t="s">
        <v>107</v>
      </c>
      <c r="I21" s="42">
        <v>210</v>
      </c>
      <c r="J21" s="42">
        <v>143</v>
      </c>
      <c r="K21" s="74">
        <f>SUM(I21:J21)</f>
        <v>353</v>
      </c>
      <c r="L21" s="63"/>
      <c r="M21" s="98">
        <v>2</v>
      </c>
      <c r="N21" s="42" t="s">
        <v>42</v>
      </c>
      <c r="O21" s="74">
        <v>275</v>
      </c>
      <c r="P21" s="74">
        <v>184</v>
      </c>
      <c r="Q21" s="74">
        <f>SUM(O21:P21)</f>
        <v>459</v>
      </c>
      <c r="R21" s="63"/>
      <c r="S21" s="75"/>
      <c r="T21" s="42" t="s">
        <v>56</v>
      </c>
      <c r="U21" s="74">
        <v>213</v>
      </c>
      <c r="V21" s="42">
        <v>222</v>
      </c>
      <c r="W21" s="74">
        <f>SUM(U21:V21)</f>
        <v>435</v>
      </c>
    </row>
    <row r="22" spans="1:22" ht="15" customHeight="1">
      <c r="A22" s="11"/>
      <c r="B22" s="26"/>
      <c r="C22" s="11"/>
      <c r="D22" s="11"/>
      <c r="E22" s="11"/>
      <c r="F22" s="11"/>
      <c r="G22" s="11"/>
      <c r="H22" s="26"/>
      <c r="I22" s="11"/>
      <c r="J22" s="11"/>
      <c r="K22" s="11"/>
      <c r="L22" s="11"/>
      <c r="M22" s="11"/>
      <c r="N22" s="26"/>
      <c r="O22" s="11"/>
      <c r="P22" s="11"/>
      <c r="Q22" s="11"/>
      <c r="R22" s="11"/>
      <c r="S22" s="1"/>
      <c r="T22" s="1"/>
      <c r="U22" s="1"/>
      <c r="V22" s="1"/>
    </row>
    <row r="23" spans="1:23" ht="20.25" customHeight="1">
      <c r="A23" s="11"/>
      <c r="B23" s="129" t="s">
        <v>17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1"/>
      <c r="S23" s="1"/>
      <c r="T23" s="63" t="s">
        <v>65</v>
      </c>
      <c r="U23" s="75"/>
      <c r="V23" s="75"/>
      <c r="W23" s="76"/>
    </row>
    <row r="24" spans="1:23" ht="19.5" customHeight="1">
      <c r="A24" s="11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1"/>
      <c r="S24" s="1"/>
      <c r="T24" s="80" t="s">
        <v>89</v>
      </c>
      <c r="U24" s="78">
        <v>183</v>
      </c>
      <c r="V24" s="74">
        <v>184</v>
      </c>
      <c r="W24" s="74">
        <f>SUM(U24:V24)</f>
        <v>367</v>
      </c>
    </row>
    <row r="25" spans="1:23" ht="20.25" customHeight="1" thickBot="1">
      <c r="A25" s="11"/>
      <c r="B25" s="26"/>
      <c r="C25" s="11"/>
      <c r="D25" s="11"/>
      <c r="E25" s="11"/>
      <c r="F25" s="11"/>
      <c r="G25" s="11"/>
      <c r="H25" s="26"/>
      <c r="I25" s="11"/>
      <c r="J25" s="11"/>
      <c r="K25" s="11"/>
      <c r="L25" s="11"/>
      <c r="M25" s="11"/>
      <c r="N25" s="26"/>
      <c r="O25" s="11"/>
      <c r="P25" s="11"/>
      <c r="Q25" s="11"/>
      <c r="R25" s="11"/>
      <c r="S25" s="1"/>
      <c r="T25" s="42" t="s">
        <v>112</v>
      </c>
      <c r="U25" s="74">
        <v>170</v>
      </c>
      <c r="V25" s="42">
        <v>191</v>
      </c>
      <c r="W25" s="74">
        <f>SUM(U25:V25)</f>
        <v>361</v>
      </c>
    </row>
    <row r="26" spans="2:8" ht="20.25" customHeight="1" thickBot="1">
      <c r="B26" s="16" t="s">
        <v>16</v>
      </c>
      <c r="C26" s="126" t="s">
        <v>42</v>
      </c>
      <c r="D26" s="127"/>
      <c r="E26" s="127"/>
      <c r="F26" s="127"/>
      <c r="G26" s="127"/>
      <c r="H26" s="128"/>
    </row>
  </sheetData>
  <sheetProtection/>
  <mergeCells count="7">
    <mergeCell ref="A2:W2"/>
    <mergeCell ref="A4:W4"/>
    <mergeCell ref="C26:H26"/>
    <mergeCell ref="B23:Q24"/>
    <mergeCell ref="B5:W5"/>
    <mergeCell ref="B6:W6"/>
    <mergeCell ref="A3:W3"/>
  </mergeCells>
  <printOptions/>
  <pageMargins left="0.2" right="0.23" top="0.2" bottom="0.49" header="0.13" footer="0.5"/>
  <pageSetup horizontalDpi="600" verticalDpi="600" orientation="landscape" paperSize="9" scale="73" r:id="rId4"/>
  <drawing r:id="rId3"/>
  <legacyDrawing r:id="rId2"/>
  <oleObjects>
    <oleObject progId="Word.Document.8" shapeId="426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1:T26"/>
  <sheetViews>
    <sheetView zoomScale="90" zoomScaleNormal="90" workbookViewId="0" topLeftCell="A4">
      <selection activeCell="Q10" sqref="Q10"/>
    </sheetView>
  </sheetViews>
  <sheetFormatPr defaultColWidth="9.00390625" defaultRowHeight="12.75"/>
  <cols>
    <col min="3" max="3" width="3.625" style="6" customWidth="1"/>
    <col min="4" max="4" width="25.75390625" style="15" customWidth="1"/>
    <col min="5" max="5" width="5.375" style="6" customWidth="1"/>
    <col min="6" max="6" width="5.125" style="6" customWidth="1"/>
    <col min="7" max="7" width="4.875" style="6" customWidth="1"/>
    <col min="8" max="8" width="1.75390625" style="6" customWidth="1"/>
    <col min="9" max="9" width="3.625" style="6" customWidth="1"/>
    <col min="10" max="10" width="27.25390625" style="15" customWidth="1"/>
    <col min="11" max="12" width="5.00390625" style="6" customWidth="1"/>
    <col min="13" max="13" width="5.125" style="6" customWidth="1"/>
    <col min="14" max="14" width="1.875" style="6" customWidth="1"/>
    <col min="15" max="15" width="1.625" style="6" customWidth="1"/>
    <col min="16" max="16" width="4.00390625" style="0" customWidth="1"/>
    <col min="17" max="17" width="22.875" style="0" customWidth="1"/>
    <col min="18" max="18" width="5.25390625" style="0" customWidth="1"/>
    <col min="19" max="19" width="5.125" style="0" customWidth="1"/>
    <col min="20" max="20" width="4.875" style="0" customWidth="1"/>
  </cols>
  <sheetData>
    <row r="1" spans="3:15" ht="12.75">
      <c r="C1"/>
      <c r="D1"/>
      <c r="E1"/>
      <c r="F1"/>
      <c r="G1"/>
      <c r="H1"/>
      <c r="I1"/>
      <c r="J1"/>
      <c r="K1"/>
      <c r="L1"/>
      <c r="M1"/>
      <c r="N1"/>
      <c r="O1"/>
    </row>
    <row r="2" spans="3:20" ht="22.5">
      <c r="C2" s="106" t="s">
        <v>38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3:20" ht="22.5">
      <c r="C3" s="106" t="s">
        <v>67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3:20" ht="22.5">
      <c r="C4" s="106" t="s">
        <v>66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4:20" ht="31.5">
      <c r="D5" s="130" t="s">
        <v>33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4:20" ht="22.5">
      <c r="D6" s="131" t="s">
        <v>28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3:20" ht="31.5">
      <c r="C7" s="11"/>
      <c r="D7" s="83"/>
      <c r="E7" s="25"/>
      <c r="F7" s="25"/>
      <c r="G7" s="25"/>
      <c r="H7" s="25"/>
      <c r="I7" s="25"/>
      <c r="J7" s="84"/>
      <c r="K7" s="25"/>
      <c r="L7" s="25"/>
      <c r="M7" s="25"/>
      <c r="N7" s="25"/>
      <c r="O7" s="25"/>
      <c r="P7" s="25"/>
      <c r="Q7" s="25"/>
      <c r="R7" s="25"/>
      <c r="S7" s="25"/>
      <c r="T7" s="7"/>
    </row>
    <row r="8" spans="3:20" ht="20.25" customHeight="1">
      <c r="C8" s="98">
        <v>12</v>
      </c>
      <c r="D8" s="80" t="s">
        <v>101</v>
      </c>
      <c r="E8" s="42">
        <v>194</v>
      </c>
      <c r="F8" s="42">
        <v>176</v>
      </c>
      <c r="G8" s="74">
        <f>SUM(E8:F8)</f>
        <v>370</v>
      </c>
      <c r="H8" s="63"/>
      <c r="I8" s="42">
        <v>12</v>
      </c>
      <c r="J8" s="80" t="s">
        <v>101</v>
      </c>
      <c r="K8" s="42">
        <v>131</v>
      </c>
      <c r="L8" s="42">
        <v>175</v>
      </c>
      <c r="M8" s="74">
        <f>SUM(K8:L8)</f>
        <v>306</v>
      </c>
      <c r="N8" s="63"/>
      <c r="O8" s="63"/>
      <c r="P8" s="75"/>
      <c r="Q8" s="75"/>
      <c r="R8" s="75"/>
      <c r="S8" s="75"/>
      <c r="T8" s="76"/>
    </row>
    <row r="9" spans="3:20" ht="20.25" customHeight="1">
      <c r="C9" s="42">
        <v>5</v>
      </c>
      <c r="D9" s="80" t="s">
        <v>97</v>
      </c>
      <c r="E9" s="42">
        <v>169</v>
      </c>
      <c r="F9" s="42">
        <v>156</v>
      </c>
      <c r="G9" s="42">
        <f>SUM(E9:F9)</f>
        <v>325</v>
      </c>
      <c r="H9" s="63"/>
      <c r="I9" s="98">
        <v>1</v>
      </c>
      <c r="J9" s="42" t="s">
        <v>146</v>
      </c>
      <c r="K9" s="42">
        <v>164</v>
      </c>
      <c r="L9" s="42">
        <v>173</v>
      </c>
      <c r="M9" s="42">
        <f>SUM(K9:L9)</f>
        <v>337</v>
      </c>
      <c r="N9" s="63"/>
      <c r="O9" s="63"/>
      <c r="P9" s="75"/>
      <c r="Q9" s="75"/>
      <c r="R9" s="75"/>
      <c r="S9" s="75"/>
      <c r="T9" s="76"/>
    </row>
    <row r="10" spans="3:20" ht="20.25" customHeight="1">
      <c r="C10" s="63"/>
      <c r="D10" s="81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75"/>
      <c r="Q10" s="75"/>
      <c r="R10" s="75"/>
      <c r="S10" s="75"/>
      <c r="T10" s="76"/>
    </row>
    <row r="11" spans="3:20" ht="20.25" customHeight="1">
      <c r="C11" s="63"/>
      <c r="D11" s="84"/>
      <c r="E11" s="63"/>
      <c r="F11" s="63"/>
      <c r="G11" s="63"/>
      <c r="H11" s="63"/>
      <c r="I11" s="63"/>
      <c r="J11" s="84"/>
      <c r="K11" s="63"/>
      <c r="L11" s="63"/>
      <c r="M11" s="63"/>
      <c r="N11" s="63"/>
      <c r="O11" s="63"/>
      <c r="P11" s="75"/>
      <c r="Q11" s="84"/>
      <c r="R11" s="75"/>
      <c r="S11" s="75"/>
      <c r="T11" s="76"/>
    </row>
    <row r="12" spans="3:20" ht="20.25" customHeight="1">
      <c r="C12" s="42">
        <v>11</v>
      </c>
      <c r="D12" s="80" t="s">
        <v>51</v>
      </c>
      <c r="E12" s="42">
        <v>200</v>
      </c>
      <c r="F12" s="42">
        <v>169</v>
      </c>
      <c r="G12" s="74">
        <f>SUM(E12:F12)</f>
        <v>369</v>
      </c>
      <c r="H12" s="63"/>
      <c r="I12" s="42">
        <v>6</v>
      </c>
      <c r="J12" s="80" t="s">
        <v>122</v>
      </c>
      <c r="K12" s="42">
        <v>167</v>
      </c>
      <c r="L12" s="42">
        <v>186</v>
      </c>
      <c r="M12" s="74">
        <f>SUM(K12:L12)</f>
        <v>353</v>
      </c>
      <c r="N12" s="63"/>
      <c r="O12" s="63"/>
      <c r="P12" s="98">
        <v>4</v>
      </c>
      <c r="Q12" s="42" t="s">
        <v>98</v>
      </c>
      <c r="R12" s="42">
        <v>188</v>
      </c>
      <c r="S12" s="42">
        <v>213</v>
      </c>
      <c r="T12" s="74">
        <f>SUM(R12:S12)</f>
        <v>401</v>
      </c>
    </row>
    <row r="13" spans="3:20" ht="20.25" customHeight="1">
      <c r="C13" s="98">
        <v>6</v>
      </c>
      <c r="D13" s="80" t="s">
        <v>122</v>
      </c>
      <c r="E13" s="42">
        <v>232</v>
      </c>
      <c r="F13" s="42">
        <v>179</v>
      </c>
      <c r="G13" s="42">
        <f>SUM(E13:F13)</f>
        <v>411</v>
      </c>
      <c r="H13" s="63"/>
      <c r="I13" s="98">
        <v>4</v>
      </c>
      <c r="J13" s="42" t="s">
        <v>98</v>
      </c>
      <c r="K13" s="42">
        <v>211</v>
      </c>
      <c r="L13" s="42">
        <v>201</v>
      </c>
      <c r="M13" s="42">
        <f>SUM(K13:L13)</f>
        <v>412</v>
      </c>
      <c r="N13" s="63"/>
      <c r="O13" s="63"/>
      <c r="P13" s="42">
        <v>1</v>
      </c>
      <c r="Q13" s="42" t="s">
        <v>146</v>
      </c>
      <c r="R13" s="74">
        <v>221</v>
      </c>
      <c r="S13" s="74">
        <v>160</v>
      </c>
      <c r="T13" s="74">
        <f>SUM(R13:S13)</f>
        <v>381</v>
      </c>
    </row>
    <row r="14" spans="3:20" ht="20.25" customHeight="1">
      <c r="C14" s="44"/>
      <c r="D14" s="82"/>
      <c r="E14" s="44"/>
      <c r="F14" s="44"/>
      <c r="G14" s="44"/>
      <c r="H14" s="63"/>
      <c r="I14" s="63"/>
      <c r="J14" s="63"/>
      <c r="K14" s="63"/>
      <c r="L14" s="63"/>
      <c r="M14" s="63"/>
      <c r="N14" s="63"/>
      <c r="O14" s="63"/>
      <c r="P14" s="75"/>
      <c r="Q14" s="77"/>
      <c r="R14" s="75"/>
      <c r="S14" s="75"/>
      <c r="T14" s="76"/>
    </row>
    <row r="15" spans="3:20" ht="20.25" customHeight="1">
      <c r="C15" s="63" t="s">
        <v>64</v>
      </c>
      <c r="D15" s="84"/>
      <c r="E15" s="63"/>
      <c r="F15" s="63"/>
      <c r="G15" s="63"/>
      <c r="H15" s="63"/>
      <c r="I15" s="63"/>
      <c r="J15" s="84"/>
      <c r="K15" s="63"/>
      <c r="L15" s="63"/>
      <c r="M15" s="63"/>
      <c r="N15" s="63"/>
      <c r="O15" s="63"/>
      <c r="P15" s="75"/>
      <c r="Q15" s="84"/>
      <c r="R15" s="75"/>
      <c r="S15" s="75"/>
      <c r="T15" s="76"/>
    </row>
    <row r="16" spans="3:20" ht="20.25" customHeight="1">
      <c r="C16" s="42">
        <v>10</v>
      </c>
      <c r="D16" s="80" t="s">
        <v>138</v>
      </c>
      <c r="E16" s="42">
        <v>156</v>
      </c>
      <c r="F16" s="42">
        <v>158</v>
      </c>
      <c r="G16" s="42">
        <f>SUM(E16:F16)</f>
        <v>314</v>
      </c>
      <c r="H16" s="63"/>
      <c r="I16" s="42">
        <v>7</v>
      </c>
      <c r="J16" s="80" t="s">
        <v>134</v>
      </c>
      <c r="K16" s="42">
        <v>139</v>
      </c>
      <c r="L16" s="42">
        <v>202</v>
      </c>
      <c r="M16" s="74">
        <f>SUM(K16:L16)</f>
        <v>341</v>
      </c>
      <c r="N16" s="63"/>
      <c r="O16" s="63"/>
      <c r="P16" s="42">
        <v>3</v>
      </c>
      <c r="Q16" s="42" t="s">
        <v>63</v>
      </c>
      <c r="R16" s="74">
        <v>178</v>
      </c>
      <c r="S16" s="42">
        <v>183</v>
      </c>
      <c r="T16" s="74">
        <f>SUM(R16:S16)</f>
        <v>361</v>
      </c>
    </row>
    <row r="17" spans="3:20" ht="20.25" customHeight="1">
      <c r="C17" s="98">
        <v>7</v>
      </c>
      <c r="D17" s="80" t="s">
        <v>134</v>
      </c>
      <c r="E17" s="42">
        <v>172</v>
      </c>
      <c r="F17" s="42">
        <v>255</v>
      </c>
      <c r="G17" s="74">
        <f>SUM(E17:F17)</f>
        <v>427</v>
      </c>
      <c r="H17" s="63"/>
      <c r="I17" s="98">
        <v>3</v>
      </c>
      <c r="J17" s="42" t="s">
        <v>63</v>
      </c>
      <c r="K17" s="42">
        <v>191</v>
      </c>
      <c r="L17" s="42">
        <v>182</v>
      </c>
      <c r="M17" s="42">
        <f>SUM(K17:L17)</f>
        <v>373</v>
      </c>
      <c r="N17" s="63"/>
      <c r="O17" s="63"/>
      <c r="P17" s="42">
        <v>2</v>
      </c>
      <c r="Q17" s="42" t="s">
        <v>52</v>
      </c>
      <c r="R17" s="42">
        <v>193</v>
      </c>
      <c r="S17" s="74">
        <v>220</v>
      </c>
      <c r="T17" s="74">
        <f>SUM(R17:S17)</f>
        <v>413</v>
      </c>
    </row>
    <row r="18" spans="3:20" ht="20.25" customHeight="1">
      <c r="C18" s="44"/>
      <c r="D18" s="82"/>
      <c r="E18" s="44"/>
      <c r="F18" s="44"/>
      <c r="G18" s="44"/>
      <c r="H18" s="63"/>
      <c r="I18" s="63"/>
      <c r="J18" s="63"/>
      <c r="K18" s="63"/>
      <c r="L18" s="63"/>
      <c r="M18" s="63"/>
      <c r="N18" s="63"/>
      <c r="O18" s="63"/>
      <c r="P18" s="75"/>
      <c r="Q18" s="77"/>
      <c r="R18" s="75"/>
      <c r="S18" s="75"/>
      <c r="T18" s="76"/>
    </row>
    <row r="19" spans="3:20" ht="20.25" customHeight="1">
      <c r="C19" s="63"/>
      <c r="D19" s="84"/>
      <c r="E19" s="63"/>
      <c r="F19" s="63"/>
      <c r="G19" s="63"/>
      <c r="H19" s="63"/>
      <c r="I19" s="63"/>
      <c r="J19" s="83"/>
      <c r="K19" s="63"/>
      <c r="L19" s="63"/>
      <c r="M19" s="63"/>
      <c r="N19" s="63"/>
      <c r="O19" s="63"/>
      <c r="P19" s="75"/>
      <c r="Q19" s="63" t="s">
        <v>15</v>
      </c>
      <c r="R19" s="75"/>
      <c r="S19" s="75"/>
      <c r="T19" s="76"/>
    </row>
    <row r="20" spans="3:20" ht="20.25" customHeight="1">
      <c r="C20" s="42">
        <v>9</v>
      </c>
      <c r="D20" s="80" t="s">
        <v>100</v>
      </c>
      <c r="E20" s="42">
        <v>159</v>
      </c>
      <c r="F20" s="42">
        <v>199</v>
      </c>
      <c r="G20" s="42">
        <f>SUM(E20:F20)</f>
        <v>358</v>
      </c>
      <c r="H20" s="63"/>
      <c r="I20" s="42">
        <v>8</v>
      </c>
      <c r="J20" s="80" t="s">
        <v>59</v>
      </c>
      <c r="K20" s="42">
        <v>254</v>
      </c>
      <c r="L20" s="42">
        <v>150</v>
      </c>
      <c r="M20" s="42">
        <f>SUM(K20:L20)</f>
        <v>404</v>
      </c>
      <c r="N20" s="63"/>
      <c r="O20" s="63"/>
      <c r="P20" s="75"/>
      <c r="Q20" s="42" t="s">
        <v>98</v>
      </c>
      <c r="R20" s="78">
        <v>248</v>
      </c>
      <c r="S20" s="74">
        <v>210</v>
      </c>
      <c r="T20" s="74">
        <f>SUM(R20:S20)</f>
        <v>458</v>
      </c>
    </row>
    <row r="21" spans="3:20" ht="20.25" customHeight="1">
      <c r="C21" s="98">
        <v>8</v>
      </c>
      <c r="D21" s="80" t="s">
        <v>59</v>
      </c>
      <c r="E21" s="42">
        <v>161</v>
      </c>
      <c r="F21" s="42">
        <v>217</v>
      </c>
      <c r="G21" s="74">
        <f>SUM(E21:F21)</f>
        <v>378</v>
      </c>
      <c r="H21" s="63"/>
      <c r="I21" s="98">
        <v>2</v>
      </c>
      <c r="J21" s="42" t="s">
        <v>52</v>
      </c>
      <c r="K21" s="42">
        <v>221</v>
      </c>
      <c r="L21" s="42">
        <v>210</v>
      </c>
      <c r="M21" s="74">
        <f>SUM(K21:L21)</f>
        <v>431</v>
      </c>
      <c r="N21" s="63"/>
      <c r="O21" s="63"/>
      <c r="P21" s="75"/>
      <c r="Q21" s="42" t="s">
        <v>52</v>
      </c>
      <c r="R21" s="74">
        <v>191</v>
      </c>
      <c r="S21" s="42">
        <v>213</v>
      </c>
      <c r="T21" s="74">
        <f>SUM(R21:S21)</f>
        <v>404</v>
      </c>
    </row>
    <row r="22" spans="3:19" ht="15" customHeight="1">
      <c r="C22" s="11"/>
      <c r="D22" s="26"/>
      <c r="E22" s="11"/>
      <c r="F22" s="11"/>
      <c r="G22" s="11"/>
      <c r="H22" s="11"/>
      <c r="I22" s="11"/>
      <c r="J22" s="26"/>
      <c r="K22" s="11"/>
      <c r="L22" s="11"/>
      <c r="M22" s="11"/>
      <c r="N22" s="11"/>
      <c r="O22" s="11"/>
      <c r="P22" s="1"/>
      <c r="Q22" s="1"/>
      <c r="R22" s="1"/>
      <c r="S22" s="1"/>
    </row>
    <row r="23" spans="3:19" ht="20.25" customHeight="1">
      <c r="C23" s="11"/>
      <c r="D23" s="129" t="s">
        <v>145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1"/>
      <c r="P23" s="1"/>
      <c r="Q23" s="1"/>
      <c r="R23" s="1"/>
      <c r="S23" s="1"/>
    </row>
    <row r="24" spans="3:20" ht="16.5" customHeight="1">
      <c r="C24" s="11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1"/>
      <c r="P24" s="1"/>
      <c r="Q24" s="63" t="s">
        <v>65</v>
      </c>
      <c r="R24" s="75"/>
      <c r="S24" s="75"/>
      <c r="T24" s="76"/>
    </row>
    <row r="25" spans="3:20" ht="20.25" customHeight="1" thickBot="1">
      <c r="C25" s="11"/>
      <c r="D25" s="26"/>
      <c r="E25" s="11"/>
      <c r="F25" s="11"/>
      <c r="G25" s="11"/>
      <c r="H25" s="11"/>
      <c r="I25" s="11"/>
      <c r="J25" s="26"/>
      <c r="K25" s="11"/>
      <c r="L25" s="11"/>
      <c r="M25" s="11"/>
      <c r="N25" s="11"/>
      <c r="O25" s="11"/>
      <c r="P25" s="1"/>
      <c r="Q25" s="42" t="s">
        <v>63</v>
      </c>
      <c r="R25" s="78">
        <v>157</v>
      </c>
      <c r="S25" s="74">
        <v>160</v>
      </c>
      <c r="T25" s="74">
        <f>SUM(R25:S25)</f>
        <v>317</v>
      </c>
    </row>
    <row r="26" spans="4:20" ht="20.25" customHeight="1" thickBot="1">
      <c r="D26" s="16" t="s">
        <v>16</v>
      </c>
      <c r="E26" s="126" t="s">
        <v>98</v>
      </c>
      <c r="F26" s="127"/>
      <c r="G26" s="127"/>
      <c r="H26" s="127"/>
      <c r="I26" s="127"/>
      <c r="J26" s="128"/>
      <c r="Q26" s="42" t="s">
        <v>146</v>
      </c>
      <c r="R26" s="74">
        <v>212</v>
      </c>
      <c r="S26" s="42">
        <v>231</v>
      </c>
      <c r="T26" s="74">
        <f>SUM(R26:S26)</f>
        <v>443</v>
      </c>
    </row>
  </sheetData>
  <sheetProtection/>
  <mergeCells count="7">
    <mergeCell ref="C2:T2"/>
    <mergeCell ref="C4:T4"/>
    <mergeCell ref="E26:J26"/>
    <mergeCell ref="D23:N24"/>
    <mergeCell ref="D5:T5"/>
    <mergeCell ref="D6:T6"/>
    <mergeCell ref="C3:T3"/>
  </mergeCells>
  <printOptions/>
  <pageMargins left="0.2" right="0.23" top="0.2" bottom="0.49" header="0.13" footer="0.5"/>
  <pageSetup horizontalDpi="600" verticalDpi="600" orientation="landscape" paperSize="9" scale="79" r:id="rId4"/>
  <drawing r:id="rId3"/>
  <legacyDrawing r:id="rId2"/>
  <oleObjects>
    <oleObject progId="Word.Document.8" shapeId="454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D7">
      <selection activeCell="M18" sqref="M18"/>
    </sheetView>
  </sheetViews>
  <sheetFormatPr defaultColWidth="9.00390625" defaultRowHeight="12.75"/>
  <cols>
    <col min="1" max="1" width="4.25390625" style="0" hidden="1" customWidth="1"/>
    <col min="2" max="2" width="3.875" style="6" customWidth="1"/>
    <col min="3" max="3" width="27.25390625" style="6" customWidth="1"/>
    <col min="4" max="4" width="6.875" style="6" customWidth="1"/>
    <col min="5" max="5" width="6.00390625" style="6" customWidth="1"/>
    <col min="6" max="6" width="1.75390625" style="6" customWidth="1"/>
    <col min="7" max="7" width="3.875" style="6" customWidth="1"/>
    <col min="8" max="8" width="27.125" style="6" customWidth="1"/>
    <col min="9" max="9" width="6.125" style="6" customWidth="1"/>
    <col min="10" max="10" width="6.375" style="6" customWidth="1"/>
    <col min="11" max="11" width="1.875" style="6" customWidth="1"/>
    <col min="12" max="12" width="4.00390625" style="0" customWidth="1"/>
    <col min="13" max="13" width="28.00390625" style="0" customWidth="1"/>
    <col min="14" max="15" width="6.125" style="0" customWidth="1"/>
    <col min="16" max="16" width="1.37890625" style="0" customWidth="1"/>
    <col min="17" max="17" width="3.75390625" style="0" customWidth="1"/>
    <col min="18" max="18" width="27.375" style="0" customWidth="1"/>
    <col min="19" max="19" width="6.25390625" style="0" customWidth="1"/>
    <col min="20" max="20" width="6.625" style="0" customWidth="1"/>
  </cols>
  <sheetData>
    <row r="1" spans="1:15" ht="22.5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67"/>
    </row>
    <row r="2" spans="1:15" ht="18.7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68"/>
    </row>
    <row r="3" spans="2:20" ht="18" customHeight="1">
      <c r="B3" s="7"/>
      <c r="C3" s="21" t="s">
        <v>18</v>
      </c>
      <c r="D3" s="14"/>
      <c r="E3" s="14"/>
      <c r="F3" s="14"/>
      <c r="G3" s="14"/>
      <c r="H3" s="21" t="s">
        <v>19</v>
      </c>
      <c r="I3" s="14"/>
      <c r="J3" s="14"/>
      <c r="K3" s="14"/>
      <c r="L3" s="14"/>
      <c r="M3" s="21" t="s">
        <v>20</v>
      </c>
      <c r="N3" s="14"/>
      <c r="O3" s="7"/>
      <c r="Q3" s="64"/>
      <c r="R3" s="65" t="s">
        <v>35</v>
      </c>
      <c r="S3" s="64"/>
      <c r="T3" s="25"/>
    </row>
    <row r="4" spans="2:20" ht="12.75">
      <c r="B4" s="13" t="s">
        <v>21</v>
      </c>
      <c r="C4" s="13" t="s">
        <v>25</v>
      </c>
      <c r="D4" s="13" t="s">
        <v>3</v>
      </c>
      <c r="E4" s="13" t="s">
        <v>0</v>
      </c>
      <c r="F4" s="11"/>
      <c r="G4" s="60" t="s">
        <v>21</v>
      </c>
      <c r="H4" s="60" t="str">
        <f>C4</f>
        <v>Фамилия Имя</v>
      </c>
      <c r="I4" s="13" t="s">
        <v>3</v>
      </c>
      <c r="J4" s="13" t="s">
        <v>0</v>
      </c>
      <c r="K4" s="11"/>
      <c r="L4" s="60" t="s">
        <v>21</v>
      </c>
      <c r="M4" s="60" t="str">
        <f>H4</f>
        <v>Фамилия Имя</v>
      </c>
      <c r="N4" s="13" t="s">
        <v>3</v>
      </c>
      <c r="O4" s="13" t="s">
        <v>0</v>
      </c>
      <c r="Q4" s="60" t="s">
        <v>21</v>
      </c>
      <c r="R4" s="13" t="str">
        <f>H4</f>
        <v>Фамилия Имя</v>
      </c>
      <c r="S4" s="13" t="s">
        <v>3</v>
      </c>
      <c r="T4" s="13" t="s">
        <v>0</v>
      </c>
    </row>
    <row r="5" spans="2:20" ht="21" customHeight="1">
      <c r="B5" s="61">
        <v>22</v>
      </c>
      <c r="C5" s="41" t="s">
        <v>40</v>
      </c>
      <c r="D5" s="62">
        <v>205</v>
      </c>
      <c r="E5" s="42" t="s">
        <v>157</v>
      </c>
      <c r="F5" s="11"/>
      <c r="G5" s="61">
        <v>12</v>
      </c>
      <c r="H5" s="41" t="s">
        <v>48</v>
      </c>
      <c r="I5" s="62">
        <v>227</v>
      </c>
      <c r="J5" s="42" t="s">
        <v>157</v>
      </c>
      <c r="K5" s="63"/>
      <c r="L5" s="61">
        <v>6</v>
      </c>
      <c r="M5" s="41" t="s">
        <v>42</v>
      </c>
      <c r="N5" s="62">
        <v>258</v>
      </c>
      <c r="O5" s="42" t="s">
        <v>157</v>
      </c>
      <c r="Q5" s="61">
        <v>16</v>
      </c>
      <c r="R5" s="41" t="s">
        <v>146</v>
      </c>
      <c r="S5" s="62">
        <v>256</v>
      </c>
      <c r="T5" s="42" t="s">
        <v>157</v>
      </c>
    </row>
    <row r="6" spans="2:20" ht="21" customHeight="1">
      <c r="B6" s="61">
        <v>14</v>
      </c>
      <c r="C6" s="41" t="s">
        <v>69</v>
      </c>
      <c r="D6" s="62">
        <v>195</v>
      </c>
      <c r="E6" s="42" t="s">
        <v>157</v>
      </c>
      <c r="F6" s="11"/>
      <c r="G6" s="61">
        <v>10</v>
      </c>
      <c r="H6" s="41" t="s">
        <v>92</v>
      </c>
      <c r="I6" s="62">
        <v>226</v>
      </c>
      <c r="J6" s="42" t="s">
        <v>157</v>
      </c>
      <c r="K6" s="63"/>
      <c r="L6" s="61">
        <v>16</v>
      </c>
      <c r="M6" s="41" t="s">
        <v>146</v>
      </c>
      <c r="N6" s="62">
        <v>235</v>
      </c>
      <c r="O6" s="42" t="s">
        <v>157</v>
      </c>
      <c r="Q6" s="61">
        <v>4</v>
      </c>
      <c r="R6" s="41" t="s">
        <v>97</v>
      </c>
      <c r="S6" s="62">
        <v>207</v>
      </c>
      <c r="T6" s="42" t="s">
        <v>157</v>
      </c>
    </row>
    <row r="7" spans="2:20" ht="21" customHeight="1">
      <c r="B7" s="61">
        <v>18</v>
      </c>
      <c r="C7" s="41" t="s">
        <v>109</v>
      </c>
      <c r="D7" s="62">
        <v>192</v>
      </c>
      <c r="E7" s="42" t="s">
        <v>157</v>
      </c>
      <c r="F7" s="11"/>
      <c r="G7" s="61">
        <v>8</v>
      </c>
      <c r="H7" s="41" t="s">
        <v>88</v>
      </c>
      <c r="I7" s="62">
        <v>224</v>
      </c>
      <c r="J7" s="42" t="s">
        <v>157</v>
      </c>
      <c r="K7" s="63"/>
      <c r="L7" s="61">
        <v>10</v>
      </c>
      <c r="M7" s="41" t="s">
        <v>92</v>
      </c>
      <c r="N7" s="62">
        <v>215</v>
      </c>
      <c r="O7" s="42" t="s">
        <v>157</v>
      </c>
      <c r="Q7" s="61">
        <v>10</v>
      </c>
      <c r="R7" s="41" t="s">
        <v>92</v>
      </c>
      <c r="S7" s="62">
        <v>184</v>
      </c>
      <c r="T7" s="42">
        <v>7</v>
      </c>
    </row>
    <row r="8" spans="2:20" ht="21" customHeight="1">
      <c r="B8" s="61">
        <v>24</v>
      </c>
      <c r="C8" s="41" t="s">
        <v>121</v>
      </c>
      <c r="D8" s="62">
        <v>186</v>
      </c>
      <c r="E8" s="42" t="s">
        <v>157</v>
      </c>
      <c r="F8" s="11"/>
      <c r="G8" s="61">
        <v>18</v>
      </c>
      <c r="H8" s="41" t="s">
        <v>109</v>
      </c>
      <c r="I8" s="62">
        <v>222</v>
      </c>
      <c r="J8" s="42" t="s">
        <v>157</v>
      </c>
      <c r="K8" s="63"/>
      <c r="L8" s="61">
        <v>18</v>
      </c>
      <c r="M8" s="41" t="s">
        <v>109</v>
      </c>
      <c r="N8" s="62">
        <v>202</v>
      </c>
      <c r="O8" s="42" t="s">
        <v>157</v>
      </c>
      <c r="Q8" s="61">
        <v>3</v>
      </c>
      <c r="R8" s="41" t="s">
        <v>90</v>
      </c>
      <c r="S8" s="62">
        <v>181</v>
      </c>
      <c r="T8" s="42">
        <v>8</v>
      </c>
    </row>
    <row r="9" spans="2:20" ht="21" customHeight="1">
      <c r="B9" s="61">
        <v>17</v>
      </c>
      <c r="C9" s="41" t="s">
        <v>107</v>
      </c>
      <c r="D9" s="62">
        <v>184</v>
      </c>
      <c r="E9" s="42" t="s">
        <v>157</v>
      </c>
      <c r="F9" s="11"/>
      <c r="G9" s="61">
        <v>16</v>
      </c>
      <c r="H9" s="41" t="s">
        <v>146</v>
      </c>
      <c r="I9" s="42">
        <v>210</v>
      </c>
      <c r="J9" s="42" t="s">
        <v>157</v>
      </c>
      <c r="K9" s="63"/>
      <c r="L9" s="61">
        <v>12</v>
      </c>
      <c r="M9" s="41" t="s">
        <v>48</v>
      </c>
      <c r="N9" s="62">
        <v>189</v>
      </c>
      <c r="O9" s="42" t="s">
        <v>157</v>
      </c>
      <c r="Q9" s="91">
        <v>6</v>
      </c>
      <c r="R9" s="92" t="s">
        <v>42</v>
      </c>
      <c r="S9" s="94">
        <v>176</v>
      </c>
      <c r="T9" s="93">
        <v>9</v>
      </c>
    </row>
    <row r="10" spans="2:20" ht="21" customHeight="1">
      <c r="B10" s="61">
        <v>16</v>
      </c>
      <c r="C10" s="41" t="s">
        <v>146</v>
      </c>
      <c r="D10" s="62">
        <v>181</v>
      </c>
      <c r="E10" s="42" t="s">
        <v>157</v>
      </c>
      <c r="F10" s="11"/>
      <c r="G10" s="61">
        <v>9</v>
      </c>
      <c r="H10" s="41" t="s">
        <v>52</v>
      </c>
      <c r="I10" s="42">
        <v>204</v>
      </c>
      <c r="J10" s="42" t="s">
        <v>157</v>
      </c>
      <c r="K10" s="63"/>
      <c r="L10" s="61">
        <v>9</v>
      </c>
      <c r="M10" s="41" t="s">
        <v>52</v>
      </c>
      <c r="N10" s="42">
        <v>188</v>
      </c>
      <c r="O10" s="42">
        <v>11</v>
      </c>
      <c r="Q10" s="61">
        <v>18</v>
      </c>
      <c r="R10" s="41" t="s">
        <v>109</v>
      </c>
      <c r="S10" s="42">
        <v>169</v>
      </c>
      <c r="T10" s="42">
        <v>10</v>
      </c>
    </row>
    <row r="11" spans="2:15" ht="21" customHeight="1">
      <c r="B11" s="61">
        <v>20</v>
      </c>
      <c r="C11" s="41" t="s">
        <v>104</v>
      </c>
      <c r="D11" s="62">
        <v>180</v>
      </c>
      <c r="E11" s="42">
        <v>20</v>
      </c>
      <c r="F11" s="11"/>
      <c r="G11" s="61">
        <v>24</v>
      </c>
      <c r="H11" s="41" t="s">
        <v>121</v>
      </c>
      <c r="I11" s="42">
        <v>198</v>
      </c>
      <c r="J11" s="42">
        <v>14</v>
      </c>
      <c r="K11" s="63"/>
      <c r="L11" s="61">
        <v>5</v>
      </c>
      <c r="M11" s="41" t="s">
        <v>153</v>
      </c>
      <c r="N11" s="42">
        <v>181</v>
      </c>
      <c r="O11" s="42">
        <v>12</v>
      </c>
    </row>
    <row r="12" spans="2:18" ht="21" customHeight="1">
      <c r="B12" s="61">
        <v>19</v>
      </c>
      <c r="C12" s="41" t="s">
        <v>59</v>
      </c>
      <c r="D12" s="62">
        <v>177</v>
      </c>
      <c r="E12" s="42">
        <v>21</v>
      </c>
      <c r="F12" s="11"/>
      <c r="G12" s="61">
        <v>7</v>
      </c>
      <c r="H12" s="41" t="s">
        <v>111</v>
      </c>
      <c r="I12" s="42">
        <v>183</v>
      </c>
      <c r="J12" s="42">
        <v>15</v>
      </c>
      <c r="K12" s="63"/>
      <c r="L12" s="61">
        <v>8</v>
      </c>
      <c r="M12" s="41" t="s">
        <v>88</v>
      </c>
      <c r="N12" s="42">
        <v>161</v>
      </c>
      <c r="O12" s="42">
        <v>13</v>
      </c>
      <c r="R12" t="s">
        <v>158</v>
      </c>
    </row>
    <row r="13" spans="2:19" ht="21" customHeight="1">
      <c r="B13" s="61">
        <v>23</v>
      </c>
      <c r="C13" s="41" t="s">
        <v>62</v>
      </c>
      <c r="D13" s="62">
        <v>171</v>
      </c>
      <c r="E13" s="42">
        <v>22</v>
      </c>
      <c r="F13" s="11"/>
      <c r="G13" s="61">
        <v>14</v>
      </c>
      <c r="H13" s="41" t="s">
        <v>69</v>
      </c>
      <c r="I13" s="42">
        <v>180</v>
      </c>
      <c r="J13" s="42">
        <v>16</v>
      </c>
      <c r="K13" s="44"/>
      <c r="L13" s="69"/>
      <c r="M13" s="43"/>
      <c r="N13" s="44"/>
      <c r="O13" s="44"/>
      <c r="Q13">
        <v>1</v>
      </c>
      <c r="R13" s="9" t="s">
        <v>162</v>
      </c>
      <c r="S13" s="105">
        <v>211</v>
      </c>
    </row>
    <row r="14" spans="2:19" ht="21" customHeight="1">
      <c r="B14" s="61">
        <v>15</v>
      </c>
      <c r="C14" s="41" t="s">
        <v>114</v>
      </c>
      <c r="D14" s="62">
        <v>170</v>
      </c>
      <c r="E14" s="42">
        <v>23</v>
      </c>
      <c r="F14" s="11"/>
      <c r="G14" s="61">
        <v>22</v>
      </c>
      <c r="H14" s="41" t="s">
        <v>40</v>
      </c>
      <c r="I14" s="42">
        <v>178</v>
      </c>
      <c r="J14" s="42">
        <v>17</v>
      </c>
      <c r="K14" s="44"/>
      <c r="L14" s="69"/>
      <c r="M14" s="43"/>
      <c r="N14" s="44"/>
      <c r="O14" s="44"/>
      <c r="Q14">
        <v>2</v>
      </c>
      <c r="R14" s="9" t="s">
        <v>164</v>
      </c>
      <c r="S14" s="105">
        <v>207</v>
      </c>
    </row>
    <row r="15" spans="2:19" ht="21" customHeight="1">
      <c r="B15" s="61">
        <v>21</v>
      </c>
      <c r="C15" s="41" t="s">
        <v>73</v>
      </c>
      <c r="D15" s="62">
        <v>150</v>
      </c>
      <c r="E15" s="42">
        <v>24</v>
      </c>
      <c r="F15" s="11"/>
      <c r="G15" s="61">
        <v>11</v>
      </c>
      <c r="H15" s="41" t="s">
        <v>58</v>
      </c>
      <c r="I15" s="42">
        <v>175</v>
      </c>
      <c r="J15" s="42">
        <v>18</v>
      </c>
      <c r="K15" s="44"/>
      <c r="L15" s="69"/>
      <c r="M15" s="43"/>
      <c r="N15" s="44"/>
      <c r="O15" s="44"/>
      <c r="Q15">
        <v>3</v>
      </c>
      <c r="R15" s="101" t="s">
        <v>175</v>
      </c>
      <c r="S15" s="104">
        <v>203</v>
      </c>
    </row>
    <row r="16" spans="2:19" ht="21" customHeight="1">
      <c r="B16" s="61">
        <v>13</v>
      </c>
      <c r="C16" s="41" t="s">
        <v>55</v>
      </c>
      <c r="D16" s="62">
        <v>136</v>
      </c>
      <c r="E16" s="42" t="s">
        <v>157</v>
      </c>
      <c r="F16" s="11"/>
      <c r="G16" s="61">
        <v>17</v>
      </c>
      <c r="H16" s="41" t="s">
        <v>107</v>
      </c>
      <c r="I16" s="42">
        <v>149</v>
      </c>
      <c r="J16" s="42">
        <v>19</v>
      </c>
      <c r="K16" s="44"/>
      <c r="L16" s="69"/>
      <c r="M16" s="43"/>
      <c r="N16" s="44"/>
      <c r="O16" s="44"/>
      <c r="Q16">
        <v>4</v>
      </c>
      <c r="R16" s="101" t="s">
        <v>161</v>
      </c>
      <c r="S16" s="104">
        <v>201</v>
      </c>
    </row>
    <row r="17" spans="6:19" ht="18" customHeight="1">
      <c r="F17" s="11"/>
      <c r="G17" s="64"/>
      <c r="H17" s="65" t="s">
        <v>84</v>
      </c>
      <c r="I17" s="64"/>
      <c r="J17" s="25"/>
      <c r="K17" s="11"/>
      <c r="L17" s="70"/>
      <c r="M17" s="71"/>
      <c r="N17" s="70"/>
      <c r="O17" s="72"/>
      <c r="Q17">
        <v>5</v>
      </c>
      <c r="R17" s="101" t="s">
        <v>163</v>
      </c>
      <c r="S17" s="104">
        <v>201</v>
      </c>
    </row>
    <row r="18" spans="6:19" ht="15" customHeight="1">
      <c r="F18" s="11"/>
      <c r="G18" s="60" t="s">
        <v>21</v>
      </c>
      <c r="H18" s="13" t="str">
        <f>M4</f>
        <v>Фамилия Имя</v>
      </c>
      <c r="I18" s="13" t="s">
        <v>3</v>
      </c>
      <c r="J18" s="13" t="s">
        <v>0</v>
      </c>
      <c r="K18" s="11"/>
      <c r="L18" s="20"/>
      <c r="M18" s="20"/>
      <c r="N18" s="20"/>
      <c r="O18" s="20"/>
      <c r="Q18">
        <v>6</v>
      </c>
      <c r="R18" s="101" t="s">
        <v>165</v>
      </c>
      <c r="S18" s="104">
        <v>201</v>
      </c>
    </row>
    <row r="19" spans="6:19" ht="21" customHeight="1">
      <c r="F19" s="63"/>
      <c r="G19" s="61">
        <v>1</v>
      </c>
      <c r="H19" s="41" t="s">
        <v>56</v>
      </c>
      <c r="I19" s="62">
        <v>239</v>
      </c>
      <c r="J19" s="42">
        <v>1</v>
      </c>
      <c r="K19" s="63"/>
      <c r="L19" s="69"/>
      <c r="M19" s="43"/>
      <c r="N19" s="44"/>
      <c r="O19" s="44"/>
      <c r="Q19">
        <v>7</v>
      </c>
      <c r="R19" s="101" t="s">
        <v>166</v>
      </c>
      <c r="S19" s="104">
        <v>193</v>
      </c>
    </row>
    <row r="20" spans="6:19" ht="21" customHeight="1">
      <c r="F20" s="63"/>
      <c r="G20" s="61">
        <v>13</v>
      </c>
      <c r="H20" s="41" t="s">
        <v>55</v>
      </c>
      <c r="I20" s="62">
        <v>231</v>
      </c>
      <c r="J20" s="42">
        <v>2</v>
      </c>
      <c r="K20" s="63"/>
      <c r="L20" s="69"/>
      <c r="M20" s="43"/>
      <c r="N20" s="44"/>
      <c r="O20" s="44"/>
      <c r="Q20">
        <v>8</v>
      </c>
      <c r="R20" s="101" t="s">
        <v>171</v>
      </c>
      <c r="S20" s="104">
        <v>188</v>
      </c>
    </row>
    <row r="21" spans="6:19" ht="21" customHeight="1">
      <c r="F21" s="63"/>
      <c r="G21" s="61">
        <v>16</v>
      </c>
      <c r="H21" s="41" t="s">
        <v>146</v>
      </c>
      <c r="I21" s="62">
        <v>228</v>
      </c>
      <c r="J21" s="42">
        <v>3</v>
      </c>
      <c r="K21" s="63"/>
      <c r="L21" s="69"/>
      <c r="M21" s="43"/>
      <c r="N21" s="44"/>
      <c r="O21" s="44"/>
      <c r="Q21">
        <v>9</v>
      </c>
      <c r="R21" s="101" t="s">
        <v>160</v>
      </c>
      <c r="S21" s="104">
        <v>187</v>
      </c>
    </row>
    <row r="22" spans="6:19" ht="21" customHeight="1">
      <c r="F22" s="63"/>
      <c r="G22" s="61">
        <v>12</v>
      </c>
      <c r="H22" s="41" t="s">
        <v>48</v>
      </c>
      <c r="I22" s="62">
        <v>209</v>
      </c>
      <c r="J22" s="42">
        <v>4</v>
      </c>
      <c r="K22" s="63"/>
      <c r="L22" s="69"/>
      <c r="M22" s="133" t="s">
        <v>26</v>
      </c>
      <c r="N22" s="134"/>
      <c r="O22" s="44"/>
      <c r="Q22">
        <v>10</v>
      </c>
      <c r="R22" s="101" t="s">
        <v>174</v>
      </c>
      <c r="S22" s="104">
        <v>187</v>
      </c>
    </row>
    <row r="23" spans="5:19" ht="21" customHeight="1">
      <c r="E23" s="8"/>
      <c r="F23" s="44"/>
      <c r="G23" s="91">
        <v>4</v>
      </c>
      <c r="H23" s="92" t="s">
        <v>97</v>
      </c>
      <c r="I23" s="94">
        <v>190</v>
      </c>
      <c r="J23" s="93">
        <v>5</v>
      </c>
      <c r="K23" s="63"/>
      <c r="L23" s="69"/>
      <c r="M23" s="43"/>
      <c r="N23" s="44"/>
      <c r="O23" s="44"/>
      <c r="Q23">
        <v>11</v>
      </c>
      <c r="R23" s="102" t="s">
        <v>159</v>
      </c>
      <c r="S23" s="104">
        <v>186</v>
      </c>
    </row>
    <row r="24" spans="5:19" ht="21" customHeight="1">
      <c r="E24" s="8"/>
      <c r="F24" s="44"/>
      <c r="G24" s="61">
        <v>2</v>
      </c>
      <c r="H24" s="41" t="s">
        <v>93</v>
      </c>
      <c r="I24" s="42">
        <v>178</v>
      </c>
      <c r="J24" s="42">
        <v>6</v>
      </c>
      <c r="K24" s="63"/>
      <c r="L24" s="135" t="s">
        <v>56</v>
      </c>
      <c r="M24" s="136"/>
      <c r="N24" s="136"/>
      <c r="O24" s="136"/>
      <c r="P24" s="137"/>
      <c r="Q24">
        <v>12</v>
      </c>
      <c r="R24" s="102" t="s">
        <v>176</v>
      </c>
      <c r="S24" s="103">
        <v>179</v>
      </c>
    </row>
    <row r="25" spans="2:19" ht="18.75" customHeight="1">
      <c r="B25" s="69"/>
      <c r="C25" s="43"/>
      <c r="D25" s="44"/>
      <c r="E25" s="44"/>
      <c r="F25" s="44"/>
      <c r="G25" s="69"/>
      <c r="H25" s="43"/>
      <c r="I25" s="44"/>
      <c r="J25" s="44"/>
      <c r="K25" s="63"/>
      <c r="Q25">
        <v>13</v>
      </c>
      <c r="R25" s="101" t="s">
        <v>170</v>
      </c>
      <c r="S25" s="104">
        <v>172</v>
      </c>
    </row>
    <row r="26" spans="2:19" ht="18.75" customHeight="1">
      <c r="B26" s="69"/>
      <c r="C26" s="43"/>
      <c r="D26" s="44"/>
      <c r="E26" s="44"/>
      <c r="F26" s="44"/>
      <c r="G26" s="69"/>
      <c r="H26" s="43"/>
      <c r="I26" s="44"/>
      <c r="J26" s="44"/>
      <c r="K26" s="63"/>
      <c r="Q26">
        <v>14</v>
      </c>
      <c r="R26" s="101" t="s">
        <v>173</v>
      </c>
      <c r="S26" s="104">
        <v>171</v>
      </c>
    </row>
    <row r="27" spans="2:19" ht="18.75" customHeight="1">
      <c r="B27" s="69"/>
      <c r="C27" s="43"/>
      <c r="D27" s="44"/>
      <c r="E27" s="44"/>
      <c r="F27" s="44"/>
      <c r="G27" s="69"/>
      <c r="H27" s="43"/>
      <c r="I27" s="44"/>
      <c r="J27" s="44"/>
      <c r="K27" s="63"/>
      <c r="Q27">
        <v>15</v>
      </c>
      <c r="R27" s="101" t="s">
        <v>168</v>
      </c>
      <c r="S27" s="104">
        <v>169</v>
      </c>
    </row>
    <row r="28" spans="17:19" ht="12.75">
      <c r="Q28">
        <v>16</v>
      </c>
      <c r="R28" s="101" t="s">
        <v>172</v>
      </c>
      <c r="S28" s="104">
        <v>169</v>
      </c>
    </row>
    <row r="29" spans="17:19" ht="12.75">
      <c r="Q29">
        <v>17</v>
      </c>
      <c r="R29" s="101" t="s">
        <v>167</v>
      </c>
      <c r="S29" s="104">
        <v>161</v>
      </c>
    </row>
    <row r="30" spans="17:19" ht="12.75">
      <c r="Q30">
        <v>18</v>
      </c>
      <c r="R30" s="101" t="s">
        <v>169</v>
      </c>
      <c r="S30" s="104">
        <v>143</v>
      </c>
    </row>
    <row r="38" spans="12:15" ht="15.75">
      <c r="L38" s="20"/>
      <c r="M38" s="71"/>
      <c r="N38" s="20"/>
      <c r="O38" s="20"/>
    </row>
    <row r="39" spans="12:15" ht="12.75">
      <c r="L39" s="20"/>
      <c r="M39" s="20"/>
      <c r="N39" s="20"/>
      <c r="O39" s="20"/>
    </row>
    <row r="40" spans="12:15" ht="15.75">
      <c r="L40" s="69"/>
      <c r="M40" s="43"/>
      <c r="N40" s="44"/>
      <c r="O40" s="44"/>
    </row>
    <row r="41" spans="12:15" ht="15.75">
      <c r="L41" s="69"/>
      <c r="M41" s="43"/>
      <c r="N41" s="44"/>
      <c r="O41" s="44"/>
    </row>
    <row r="42" spans="12:15" ht="15.75">
      <c r="L42" s="69"/>
      <c r="M42" s="43"/>
      <c r="N42" s="44"/>
      <c r="O42" s="44"/>
    </row>
    <row r="43" spans="12:15" ht="15.75">
      <c r="L43" s="69"/>
      <c r="M43" s="43"/>
      <c r="N43" s="44"/>
      <c r="O43" s="44"/>
    </row>
  </sheetData>
  <sheetProtection/>
  <mergeCells count="4">
    <mergeCell ref="A1:N1"/>
    <mergeCell ref="A2:N2"/>
    <mergeCell ref="M22:N22"/>
    <mergeCell ref="L24:P24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875" style="0" customWidth="1"/>
    <col min="2" max="2" width="29.00390625" style="9" customWidth="1"/>
    <col min="3" max="3" width="26.625" style="9" customWidth="1"/>
    <col min="5" max="5" width="7.125" style="0" customWidth="1"/>
    <col min="6" max="6" width="29.375" style="9" customWidth="1"/>
    <col min="7" max="7" width="26.875" style="9" customWidth="1"/>
  </cols>
  <sheetData>
    <row r="2" spans="2:7" ht="12.75">
      <c r="B2"/>
      <c r="C2"/>
      <c r="F2"/>
      <c r="G2"/>
    </row>
    <row r="3" spans="2:7" ht="9.75" customHeight="1">
      <c r="B3"/>
      <c r="C3"/>
      <c r="F3"/>
      <c r="G3"/>
    </row>
    <row r="4" spans="1:7" ht="18" customHeight="1">
      <c r="A4" s="138" t="s">
        <v>85</v>
      </c>
      <c r="B4" s="138"/>
      <c r="C4" s="138"/>
      <c r="D4" s="138"/>
      <c r="E4" s="138"/>
      <c r="F4" s="138"/>
      <c r="G4" s="138"/>
    </row>
    <row r="5" spans="1:7" ht="41.25" customHeight="1">
      <c r="A5" s="139" t="s">
        <v>39</v>
      </c>
      <c r="B5" s="139"/>
      <c r="C5" s="139"/>
      <c r="D5" s="17"/>
      <c r="E5" s="140" t="s">
        <v>86</v>
      </c>
      <c r="F5" s="140"/>
      <c r="G5" s="140"/>
    </row>
    <row r="6" spans="2:7" ht="12.75" customHeight="1">
      <c r="B6" s="28" t="s">
        <v>22</v>
      </c>
      <c r="C6" s="17"/>
      <c r="D6" s="17"/>
      <c r="E6" s="17"/>
      <c r="F6" s="17"/>
      <c r="G6" s="17"/>
    </row>
    <row r="7" spans="1:7" ht="19.5" customHeight="1">
      <c r="A7" s="86">
        <v>1</v>
      </c>
      <c r="B7" s="87" t="s">
        <v>42</v>
      </c>
      <c r="C7" s="87" t="s">
        <v>44</v>
      </c>
      <c r="D7" s="76"/>
      <c r="E7" s="86">
        <v>1</v>
      </c>
      <c r="F7" s="41" t="s">
        <v>56</v>
      </c>
      <c r="G7" s="41" t="s">
        <v>44</v>
      </c>
    </row>
    <row r="8" spans="1:7" ht="19.5" customHeight="1">
      <c r="A8" s="86">
        <v>2</v>
      </c>
      <c r="B8" s="87" t="s">
        <v>56</v>
      </c>
      <c r="C8" s="87" t="s">
        <v>44</v>
      </c>
      <c r="D8" s="76"/>
      <c r="E8" s="86">
        <v>2</v>
      </c>
      <c r="F8" s="41" t="s">
        <v>55</v>
      </c>
      <c r="G8" s="41" t="s">
        <v>45</v>
      </c>
    </row>
    <row r="9" spans="1:7" ht="19.5" customHeight="1">
      <c r="A9" s="86">
        <v>3</v>
      </c>
      <c r="B9" s="87" t="s">
        <v>89</v>
      </c>
      <c r="C9" s="41" t="s">
        <v>53</v>
      </c>
      <c r="D9" s="76"/>
      <c r="E9" s="86">
        <v>3</v>
      </c>
      <c r="F9" s="41" t="s">
        <v>146</v>
      </c>
      <c r="G9" s="41" t="s">
        <v>80</v>
      </c>
    </row>
    <row r="10" spans="1:7" ht="19.5" customHeight="1">
      <c r="A10" s="86">
        <v>4</v>
      </c>
      <c r="B10" s="87" t="s">
        <v>112</v>
      </c>
      <c r="C10" s="41" t="s">
        <v>53</v>
      </c>
      <c r="D10" s="76"/>
      <c r="E10" s="86">
        <v>4</v>
      </c>
      <c r="F10" s="41" t="s">
        <v>48</v>
      </c>
      <c r="G10" s="41" t="s">
        <v>80</v>
      </c>
    </row>
    <row r="11" spans="1:7" ht="19.5" customHeight="1">
      <c r="A11" s="86">
        <v>5</v>
      </c>
      <c r="B11" s="87" t="s">
        <v>153</v>
      </c>
      <c r="C11" s="87" t="s">
        <v>110</v>
      </c>
      <c r="D11" s="76"/>
      <c r="E11" s="86">
        <v>5</v>
      </c>
      <c r="F11" s="41" t="s">
        <v>97</v>
      </c>
      <c r="G11" s="41" t="s">
        <v>94</v>
      </c>
    </row>
    <row r="12" spans="1:7" ht="19.5" customHeight="1">
      <c r="A12" s="86">
        <v>6</v>
      </c>
      <c r="B12" s="87" t="s">
        <v>62</v>
      </c>
      <c r="C12" s="87" t="s">
        <v>45</v>
      </c>
      <c r="D12" s="76"/>
      <c r="E12" s="86">
        <v>6</v>
      </c>
      <c r="F12" s="41" t="s">
        <v>93</v>
      </c>
      <c r="G12" s="41" t="s">
        <v>94</v>
      </c>
    </row>
    <row r="13" spans="1:7" ht="19.5" customHeight="1">
      <c r="A13" s="86">
        <v>7</v>
      </c>
      <c r="B13" s="87" t="s">
        <v>114</v>
      </c>
      <c r="C13" s="87" t="s">
        <v>44</v>
      </c>
      <c r="D13" s="76"/>
      <c r="E13" s="86">
        <v>7</v>
      </c>
      <c r="F13" s="41" t="s">
        <v>92</v>
      </c>
      <c r="G13" s="41" t="s">
        <v>45</v>
      </c>
    </row>
    <row r="14" spans="1:7" ht="19.5" customHeight="1">
      <c r="A14" s="86">
        <v>8</v>
      </c>
      <c r="B14" s="87" t="s">
        <v>93</v>
      </c>
      <c r="C14" s="87" t="s">
        <v>94</v>
      </c>
      <c r="D14" s="76"/>
      <c r="E14" s="86">
        <v>8</v>
      </c>
      <c r="F14" s="41" t="s">
        <v>90</v>
      </c>
      <c r="G14" s="41" t="s">
        <v>44</v>
      </c>
    </row>
    <row r="15" spans="1:7" ht="19.5" customHeight="1">
      <c r="A15" s="86">
        <v>9</v>
      </c>
      <c r="B15" s="87" t="s">
        <v>90</v>
      </c>
      <c r="C15" s="87" t="s">
        <v>44</v>
      </c>
      <c r="D15" s="76"/>
      <c r="E15" s="86">
        <v>9</v>
      </c>
      <c r="F15" s="41" t="s">
        <v>42</v>
      </c>
      <c r="G15" s="41" t="s">
        <v>44</v>
      </c>
    </row>
    <row r="16" spans="1:7" ht="19.5" customHeight="1">
      <c r="A16" s="86">
        <v>10</v>
      </c>
      <c r="B16" s="87" t="s">
        <v>107</v>
      </c>
      <c r="C16" s="87" t="s">
        <v>45</v>
      </c>
      <c r="D16" s="76"/>
      <c r="E16" s="86">
        <v>10</v>
      </c>
      <c r="F16" s="41" t="s">
        <v>109</v>
      </c>
      <c r="G16" s="41" t="s">
        <v>110</v>
      </c>
    </row>
    <row r="17" spans="1:7" ht="19.5" customHeight="1">
      <c r="A17" s="86">
        <v>11</v>
      </c>
      <c r="B17" s="87" t="s">
        <v>92</v>
      </c>
      <c r="C17" s="87" t="s">
        <v>45</v>
      </c>
      <c r="D17" s="76"/>
      <c r="E17" s="86">
        <v>11</v>
      </c>
      <c r="F17" s="41" t="s">
        <v>52</v>
      </c>
      <c r="G17" s="41" t="s">
        <v>44</v>
      </c>
    </row>
    <row r="18" spans="1:7" ht="19.5" customHeight="1">
      <c r="A18" s="86">
        <v>12</v>
      </c>
      <c r="B18" s="41" t="s">
        <v>73</v>
      </c>
      <c r="C18" s="41" t="s">
        <v>53</v>
      </c>
      <c r="D18" s="76"/>
      <c r="E18" s="86">
        <v>12</v>
      </c>
      <c r="F18" s="41" t="s">
        <v>153</v>
      </c>
      <c r="G18" s="41" t="s">
        <v>110</v>
      </c>
    </row>
    <row r="19" spans="1:7" ht="19.5" customHeight="1">
      <c r="A19" s="86">
        <v>13</v>
      </c>
      <c r="B19" s="41" t="s">
        <v>58</v>
      </c>
      <c r="C19" s="41" t="s">
        <v>53</v>
      </c>
      <c r="D19" s="76"/>
      <c r="E19" s="86">
        <v>13</v>
      </c>
      <c r="F19" s="41" t="s">
        <v>88</v>
      </c>
      <c r="G19" s="87" t="s">
        <v>45</v>
      </c>
    </row>
    <row r="20" spans="1:7" ht="19.5" customHeight="1">
      <c r="A20" s="86">
        <v>14</v>
      </c>
      <c r="B20" s="41" t="s">
        <v>142</v>
      </c>
      <c r="C20" s="41" t="s">
        <v>44</v>
      </c>
      <c r="D20" s="76"/>
      <c r="E20" s="42">
        <v>14</v>
      </c>
      <c r="F20" s="41" t="s">
        <v>121</v>
      </c>
      <c r="G20" s="90" t="s">
        <v>45</v>
      </c>
    </row>
    <row r="21" spans="1:7" ht="19.5" customHeight="1">
      <c r="A21" s="86">
        <v>15</v>
      </c>
      <c r="B21" s="41" t="s">
        <v>69</v>
      </c>
      <c r="C21" s="41" t="s">
        <v>44</v>
      </c>
      <c r="D21" s="76"/>
      <c r="E21" s="42">
        <v>15</v>
      </c>
      <c r="F21" s="41" t="s">
        <v>111</v>
      </c>
      <c r="G21" s="90" t="s">
        <v>110</v>
      </c>
    </row>
    <row r="22" spans="1:7" ht="19.5" customHeight="1">
      <c r="A22" s="86">
        <v>16</v>
      </c>
      <c r="B22" s="41" t="s">
        <v>154</v>
      </c>
      <c r="C22" s="41" t="s">
        <v>110</v>
      </c>
      <c r="D22" s="76"/>
      <c r="E22" s="42">
        <v>16</v>
      </c>
      <c r="F22" s="41" t="s">
        <v>69</v>
      </c>
      <c r="G22" s="90" t="s">
        <v>44</v>
      </c>
    </row>
    <row r="23" spans="1:7" ht="19.5" customHeight="1">
      <c r="A23" s="86">
        <v>17</v>
      </c>
      <c r="B23" s="41" t="s">
        <v>109</v>
      </c>
      <c r="C23" s="41" t="s">
        <v>110</v>
      </c>
      <c r="D23" s="76"/>
      <c r="E23" s="42">
        <v>17</v>
      </c>
      <c r="F23" s="41" t="s">
        <v>40</v>
      </c>
      <c r="G23" s="90" t="s">
        <v>80</v>
      </c>
    </row>
    <row r="24" spans="1:7" ht="19.5" customHeight="1">
      <c r="A24" s="86">
        <v>18</v>
      </c>
      <c r="B24" s="41" t="s">
        <v>48</v>
      </c>
      <c r="C24" s="41" t="s">
        <v>80</v>
      </c>
      <c r="D24" s="76"/>
      <c r="E24" s="42">
        <v>18</v>
      </c>
      <c r="F24" s="41" t="s">
        <v>58</v>
      </c>
      <c r="G24" s="90" t="s">
        <v>53</v>
      </c>
    </row>
    <row r="25" spans="1:7" ht="19.5" customHeight="1">
      <c r="A25" s="86">
        <v>19</v>
      </c>
      <c r="B25" s="41" t="s">
        <v>120</v>
      </c>
      <c r="C25" s="41" t="s">
        <v>44</v>
      </c>
      <c r="D25" s="76"/>
      <c r="E25" s="42">
        <v>19</v>
      </c>
      <c r="F25" s="41" t="s">
        <v>107</v>
      </c>
      <c r="G25" s="90" t="s">
        <v>45</v>
      </c>
    </row>
    <row r="26" spans="1:7" ht="19.5" customHeight="1">
      <c r="A26" s="86">
        <v>20</v>
      </c>
      <c r="B26" s="41" t="s">
        <v>102</v>
      </c>
      <c r="C26" s="41" t="s">
        <v>103</v>
      </c>
      <c r="D26" s="76"/>
      <c r="E26" s="42">
        <v>20</v>
      </c>
      <c r="F26" s="41" t="s">
        <v>104</v>
      </c>
      <c r="G26" s="90" t="s">
        <v>44</v>
      </c>
    </row>
    <row r="27" spans="1:7" ht="19.5" customHeight="1">
      <c r="A27" s="86">
        <v>21</v>
      </c>
      <c r="B27" s="41" t="s">
        <v>111</v>
      </c>
      <c r="C27" s="41" t="s">
        <v>110</v>
      </c>
      <c r="D27" s="76"/>
      <c r="E27" s="42">
        <v>21</v>
      </c>
      <c r="F27" s="41" t="s">
        <v>59</v>
      </c>
      <c r="G27" s="41" t="s">
        <v>53</v>
      </c>
    </row>
    <row r="28" spans="1:7" ht="19.5" customHeight="1">
      <c r="A28" s="86">
        <v>22</v>
      </c>
      <c r="B28" s="41" t="s">
        <v>118</v>
      </c>
      <c r="C28" s="41" t="s">
        <v>44</v>
      </c>
      <c r="D28" s="76"/>
      <c r="E28" s="42">
        <v>22</v>
      </c>
      <c r="F28" s="41" t="s">
        <v>62</v>
      </c>
      <c r="G28" s="41" t="s">
        <v>45</v>
      </c>
    </row>
    <row r="29" spans="1:7" ht="19.5" customHeight="1">
      <c r="A29" s="86">
        <v>23</v>
      </c>
      <c r="B29" s="41" t="s">
        <v>106</v>
      </c>
      <c r="C29" s="41" t="s">
        <v>44</v>
      </c>
      <c r="D29" s="76"/>
      <c r="E29" s="42">
        <v>23</v>
      </c>
      <c r="F29" s="41" t="s">
        <v>114</v>
      </c>
      <c r="G29" s="41" t="s">
        <v>44</v>
      </c>
    </row>
    <row r="30" spans="1:7" ht="19.5" customHeight="1">
      <c r="A30" s="86">
        <v>24</v>
      </c>
      <c r="B30" s="41" t="s">
        <v>144</v>
      </c>
      <c r="C30" s="41" t="s">
        <v>53</v>
      </c>
      <c r="D30" s="76"/>
      <c r="E30" s="42">
        <v>24</v>
      </c>
      <c r="F30" s="41" t="s">
        <v>73</v>
      </c>
      <c r="G30" s="41" t="s">
        <v>53</v>
      </c>
    </row>
    <row r="31" spans="1:7" ht="19.5" customHeight="1">
      <c r="A31" s="86">
        <v>25</v>
      </c>
      <c r="B31" s="41" t="s">
        <v>152</v>
      </c>
      <c r="C31" s="41" t="s">
        <v>80</v>
      </c>
      <c r="D31" s="76"/>
      <c r="E31" s="42">
        <v>25</v>
      </c>
      <c r="F31" s="41" t="s">
        <v>89</v>
      </c>
      <c r="G31" s="41" t="s">
        <v>53</v>
      </c>
    </row>
    <row r="32" spans="1:7" ht="19.5" customHeight="1">
      <c r="A32" s="86">
        <v>26</v>
      </c>
      <c r="B32" s="41" t="s">
        <v>113</v>
      </c>
      <c r="C32" s="41" t="s">
        <v>53</v>
      </c>
      <c r="D32" s="76"/>
      <c r="E32" s="42">
        <v>26</v>
      </c>
      <c r="F32" s="41" t="s">
        <v>142</v>
      </c>
      <c r="G32" s="41" t="s">
        <v>44</v>
      </c>
    </row>
    <row r="33" spans="1:7" ht="19.5" customHeight="1">
      <c r="A33" s="86">
        <v>27</v>
      </c>
      <c r="B33" s="41" t="s">
        <v>40</v>
      </c>
      <c r="C33" s="41" t="s">
        <v>80</v>
      </c>
      <c r="D33" s="76"/>
      <c r="E33" s="42">
        <v>27</v>
      </c>
      <c r="F33" s="41" t="s">
        <v>126</v>
      </c>
      <c r="G33" s="41" t="s">
        <v>110</v>
      </c>
    </row>
    <row r="34" spans="1:7" ht="19.5" customHeight="1">
      <c r="A34" s="86">
        <v>28</v>
      </c>
      <c r="B34" s="41" t="s">
        <v>54</v>
      </c>
      <c r="C34" s="41" t="s">
        <v>45</v>
      </c>
      <c r="D34" s="76"/>
      <c r="E34" s="42">
        <v>28</v>
      </c>
      <c r="F34" s="41" t="s">
        <v>54</v>
      </c>
      <c r="G34" s="41" t="s">
        <v>45</v>
      </c>
    </row>
    <row r="35" spans="1:7" ht="19.5" customHeight="1">
      <c r="A35" s="86">
        <v>29</v>
      </c>
      <c r="B35" s="41" t="s">
        <v>115</v>
      </c>
      <c r="C35" s="41" t="s">
        <v>80</v>
      </c>
      <c r="D35" s="76"/>
      <c r="E35" s="42">
        <v>29</v>
      </c>
      <c r="F35" s="41" t="s">
        <v>137</v>
      </c>
      <c r="G35" s="41" t="s">
        <v>53</v>
      </c>
    </row>
    <row r="36" spans="1:7" ht="19.5" customHeight="1">
      <c r="A36" s="86">
        <v>30</v>
      </c>
      <c r="B36" s="41" t="s">
        <v>68</v>
      </c>
      <c r="C36" s="41" t="s">
        <v>44</v>
      </c>
      <c r="D36" s="76"/>
      <c r="E36" s="42">
        <v>30</v>
      </c>
      <c r="F36" s="41" t="s">
        <v>68</v>
      </c>
      <c r="G36" s="41" t="s">
        <v>44</v>
      </c>
    </row>
    <row r="37" spans="1:7" ht="19.5" customHeight="1">
      <c r="A37" s="86">
        <v>31</v>
      </c>
      <c r="B37" s="41" t="s">
        <v>74</v>
      </c>
      <c r="C37" s="41" t="s">
        <v>43</v>
      </c>
      <c r="D37" s="76"/>
      <c r="E37" s="42">
        <v>31</v>
      </c>
      <c r="F37" s="41" t="s">
        <v>144</v>
      </c>
      <c r="G37" s="41" t="s">
        <v>53</v>
      </c>
    </row>
    <row r="38" spans="1:7" ht="19.5" customHeight="1">
      <c r="A38" s="86">
        <v>32</v>
      </c>
      <c r="B38" s="41" t="s">
        <v>70</v>
      </c>
      <c r="C38" s="41" t="s">
        <v>44</v>
      </c>
      <c r="D38" s="76"/>
      <c r="E38" s="42">
        <v>32</v>
      </c>
      <c r="F38" s="41" t="s">
        <v>95</v>
      </c>
      <c r="G38" s="41" t="s">
        <v>44</v>
      </c>
    </row>
    <row r="39" spans="1:7" ht="19.5" customHeight="1">
      <c r="A39" s="86">
        <v>33</v>
      </c>
      <c r="B39" s="41" t="s">
        <v>125</v>
      </c>
      <c r="C39" s="41" t="s">
        <v>44</v>
      </c>
      <c r="D39" s="76"/>
      <c r="E39" s="42">
        <v>33</v>
      </c>
      <c r="F39" s="41" t="s">
        <v>119</v>
      </c>
      <c r="G39" s="41" t="s">
        <v>44</v>
      </c>
    </row>
    <row r="40" spans="1:7" ht="19.5" customHeight="1">
      <c r="A40" s="86">
        <v>34</v>
      </c>
      <c r="B40" s="41" t="s">
        <v>126</v>
      </c>
      <c r="C40" s="41" t="s">
        <v>110</v>
      </c>
      <c r="D40" s="76"/>
      <c r="E40" s="42">
        <v>34</v>
      </c>
      <c r="F40" s="41" t="s">
        <v>152</v>
      </c>
      <c r="G40" s="41" t="s">
        <v>80</v>
      </c>
    </row>
    <row r="41" spans="1:7" ht="19.5" customHeight="1">
      <c r="A41" s="86">
        <v>35</v>
      </c>
      <c r="B41" s="41" t="s">
        <v>121</v>
      </c>
      <c r="C41" s="41" t="s">
        <v>45</v>
      </c>
      <c r="D41" s="76"/>
      <c r="E41" s="42">
        <v>35</v>
      </c>
      <c r="F41" s="41" t="s">
        <v>102</v>
      </c>
      <c r="G41" s="41" t="s">
        <v>103</v>
      </c>
    </row>
    <row r="42" spans="1:7" ht="19.5" customHeight="1">
      <c r="A42" s="86">
        <v>36</v>
      </c>
      <c r="B42" s="41" t="s">
        <v>129</v>
      </c>
      <c r="C42" s="41" t="s">
        <v>44</v>
      </c>
      <c r="D42" s="76"/>
      <c r="E42" s="42">
        <v>36</v>
      </c>
      <c r="F42" s="41" t="s">
        <v>122</v>
      </c>
      <c r="G42" s="41" t="s">
        <v>45</v>
      </c>
    </row>
    <row r="43" spans="1:7" ht="19.5" customHeight="1">
      <c r="A43" s="86">
        <v>37</v>
      </c>
      <c r="B43" s="41" t="s">
        <v>104</v>
      </c>
      <c r="C43" s="41" t="s">
        <v>44</v>
      </c>
      <c r="D43" s="76"/>
      <c r="E43" s="42">
        <v>37</v>
      </c>
      <c r="F43" s="41" t="s">
        <v>118</v>
      </c>
      <c r="G43" s="41" t="s">
        <v>44</v>
      </c>
    </row>
    <row r="44" spans="1:7" ht="19.5" customHeight="1">
      <c r="A44" s="86">
        <v>38</v>
      </c>
      <c r="B44" s="41" t="s">
        <v>91</v>
      </c>
      <c r="C44" s="41" t="s">
        <v>45</v>
      </c>
      <c r="D44" s="76"/>
      <c r="E44" s="42">
        <v>38</v>
      </c>
      <c r="F44" s="41" t="s">
        <v>77</v>
      </c>
      <c r="G44" s="41" t="s">
        <v>44</v>
      </c>
    </row>
    <row r="45" spans="1:7" ht="19.5" customHeight="1">
      <c r="A45" s="86">
        <v>39</v>
      </c>
      <c r="B45" s="79" t="s">
        <v>88</v>
      </c>
      <c r="C45" s="41" t="s">
        <v>45</v>
      </c>
      <c r="D45" s="76"/>
      <c r="E45" s="42">
        <v>39</v>
      </c>
      <c r="F45" s="41" t="s">
        <v>91</v>
      </c>
      <c r="G45" s="41" t="s">
        <v>45</v>
      </c>
    </row>
    <row r="46" spans="1:7" ht="19.5" customHeight="1">
      <c r="A46" s="86">
        <v>40</v>
      </c>
      <c r="B46" s="41" t="s">
        <v>137</v>
      </c>
      <c r="C46" s="41" t="s">
        <v>53</v>
      </c>
      <c r="D46" s="76"/>
      <c r="E46" s="42">
        <v>40</v>
      </c>
      <c r="F46" s="41" t="s">
        <v>115</v>
      </c>
      <c r="G46" s="41" t="s">
        <v>80</v>
      </c>
    </row>
    <row r="47" spans="1:7" ht="19.5" customHeight="1">
      <c r="A47" s="86">
        <v>41</v>
      </c>
      <c r="B47" s="41" t="s">
        <v>116</v>
      </c>
      <c r="C47" s="41" t="s">
        <v>44</v>
      </c>
      <c r="D47" s="76"/>
      <c r="E47" s="42">
        <v>41</v>
      </c>
      <c r="F47" s="41" t="s">
        <v>106</v>
      </c>
      <c r="G47" s="41" t="s">
        <v>44</v>
      </c>
    </row>
    <row r="48" spans="1:7" ht="19.5" customHeight="1">
      <c r="A48" s="86">
        <v>42</v>
      </c>
      <c r="B48" s="41" t="s">
        <v>55</v>
      </c>
      <c r="C48" s="41" t="s">
        <v>45</v>
      </c>
      <c r="D48" s="76"/>
      <c r="E48" s="42">
        <v>42</v>
      </c>
      <c r="F48" s="41" t="s">
        <v>125</v>
      </c>
      <c r="G48" s="41" t="s">
        <v>44</v>
      </c>
    </row>
    <row r="49" spans="1:7" ht="19.5" customHeight="1">
      <c r="A49" s="86">
        <v>43</v>
      </c>
      <c r="B49" s="41" t="s">
        <v>119</v>
      </c>
      <c r="C49" s="41" t="s">
        <v>44</v>
      </c>
      <c r="D49" s="76"/>
      <c r="E49" s="42">
        <v>43</v>
      </c>
      <c r="F49" s="41" t="s">
        <v>78</v>
      </c>
      <c r="G49" s="41" t="s">
        <v>44</v>
      </c>
    </row>
    <row r="50" spans="1:7" ht="19.5" customHeight="1">
      <c r="A50" s="86">
        <v>44</v>
      </c>
      <c r="B50" s="41" t="s">
        <v>105</v>
      </c>
      <c r="C50" s="41" t="s">
        <v>44</v>
      </c>
      <c r="D50" s="76"/>
      <c r="E50" s="42">
        <v>44</v>
      </c>
      <c r="F50" s="41" t="s">
        <v>117</v>
      </c>
      <c r="G50" s="41" t="s">
        <v>44</v>
      </c>
    </row>
    <row r="51" spans="1:7" ht="19.5" customHeight="1">
      <c r="A51" s="86">
        <v>45</v>
      </c>
      <c r="B51" s="41" t="s">
        <v>127</v>
      </c>
      <c r="C51" s="41" t="s">
        <v>76</v>
      </c>
      <c r="D51" s="76"/>
      <c r="E51" s="42">
        <v>45</v>
      </c>
      <c r="F51" s="41" t="s">
        <v>60</v>
      </c>
      <c r="G51" s="41" t="s">
        <v>44</v>
      </c>
    </row>
    <row r="52" spans="1:7" ht="19.5" customHeight="1">
      <c r="A52" s="86">
        <v>46</v>
      </c>
      <c r="B52" s="41" t="s">
        <v>130</v>
      </c>
      <c r="C52" s="41" t="s">
        <v>44</v>
      </c>
      <c r="D52" s="76"/>
      <c r="E52" s="42">
        <v>46</v>
      </c>
      <c r="F52" s="41" t="s">
        <v>51</v>
      </c>
      <c r="G52" s="41" t="s">
        <v>80</v>
      </c>
    </row>
    <row r="53" spans="1:7" ht="19.5" customHeight="1">
      <c r="A53" s="86">
        <v>47</v>
      </c>
      <c r="B53" s="41" t="s">
        <v>75</v>
      </c>
      <c r="C53" s="41" t="s">
        <v>76</v>
      </c>
      <c r="D53" s="76"/>
      <c r="E53" s="42">
        <v>47</v>
      </c>
      <c r="F53" s="41" t="s">
        <v>41</v>
      </c>
      <c r="G53" s="41" t="s">
        <v>43</v>
      </c>
    </row>
    <row r="54" spans="1:7" ht="19.5" customHeight="1">
      <c r="A54" s="86">
        <v>48</v>
      </c>
      <c r="B54" s="41" t="s">
        <v>41</v>
      </c>
      <c r="C54" s="41" t="s">
        <v>43</v>
      </c>
      <c r="D54" s="76"/>
      <c r="E54" s="86">
        <v>48</v>
      </c>
      <c r="F54" s="41" t="s">
        <v>116</v>
      </c>
      <c r="G54" s="41" t="s">
        <v>44</v>
      </c>
    </row>
    <row r="55" spans="1:7" ht="19.5" customHeight="1">
      <c r="A55" s="86">
        <v>49</v>
      </c>
      <c r="B55" s="41" t="s">
        <v>124</v>
      </c>
      <c r="C55" s="41" t="s">
        <v>44</v>
      </c>
      <c r="D55" s="76"/>
      <c r="E55" s="86">
        <v>49</v>
      </c>
      <c r="F55" s="41" t="s">
        <v>70</v>
      </c>
      <c r="G55" s="41" t="s">
        <v>44</v>
      </c>
    </row>
    <row r="56" spans="1:7" ht="19.5" customHeight="1">
      <c r="A56" s="86">
        <v>50</v>
      </c>
      <c r="B56" s="41" t="s">
        <v>49</v>
      </c>
      <c r="C56" s="41" t="s">
        <v>80</v>
      </c>
      <c r="D56" s="76"/>
      <c r="E56" s="86">
        <v>50</v>
      </c>
      <c r="F56" s="41" t="s">
        <v>148</v>
      </c>
      <c r="G56" s="41" t="s">
        <v>94</v>
      </c>
    </row>
    <row r="57" spans="1:7" ht="19.5" customHeight="1">
      <c r="A57" s="86">
        <v>51</v>
      </c>
      <c r="B57" s="41" t="s">
        <v>108</v>
      </c>
      <c r="C57" s="41" t="s">
        <v>53</v>
      </c>
      <c r="D57" s="76"/>
      <c r="E57" s="86">
        <v>51</v>
      </c>
      <c r="F57" s="41" t="s">
        <v>147</v>
      </c>
      <c r="G57" s="41" t="s">
        <v>94</v>
      </c>
    </row>
    <row r="58" spans="1:7" ht="19.5" customHeight="1">
      <c r="A58" s="86">
        <v>52</v>
      </c>
      <c r="B58" s="41" t="s">
        <v>147</v>
      </c>
      <c r="C58" s="41" t="s">
        <v>94</v>
      </c>
      <c r="D58" s="76"/>
      <c r="E58" s="88"/>
      <c r="F58" s="43"/>
      <c r="G58" s="43"/>
    </row>
    <row r="59" spans="1:7" ht="19.5" customHeight="1">
      <c r="A59" s="86">
        <v>53</v>
      </c>
      <c r="B59" s="41" t="s">
        <v>150</v>
      </c>
      <c r="C59" s="41" t="s">
        <v>94</v>
      </c>
      <c r="D59" s="76"/>
      <c r="E59" s="88"/>
      <c r="F59" s="43"/>
      <c r="G59" s="43"/>
    </row>
    <row r="60" spans="1:7" ht="19.5" customHeight="1">
      <c r="A60" s="86">
        <v>54</v>
      </c>
      <c r="B60" s="41" t="s">
        <v>95</v>
      </c>
      <c r="C60" s="41" t="s">
        <v>44</v>
      </c>
      <c r="D60" s="76"/>
      <c r="E60" s="88"/>
      <c r="F60" s="43"/>
      <c r="G60" s="43"/>
    </row>
    <row r="61" spans="1:7" ht="19.5" customHeight="1">
      <c r="A61" s="86">
        <v>55</v>
      </c>
      <c r="B61" s="41" t="s">
        <v>128</v>
      </c>
      <c r="C61" s="41" t="s">
        <v>44</v>
      </c>
      <c r="D61" s="76"/>
      <c r="E61" s="88"/>
      <c r="F61" s="43"/>
      <c r="G61" s="43"/>
    </row>
    <row r="62" spans="1:7" ht="19.5" customHeight="1">
      <c r="A62" s="86">
        <v>56</v>
      </c>
      <c r="B62" s="41" t="s">
        <v>71</v>
      </c>
      <c r="C62" s="41" t="s">
        <v>61</v>
      </c>
      <c r="D62" s="76"/>
      <c r="E62" s="88"/>
      <c r="F62" s="43"/>
      <c r="G62" s="43"/>
    </row>
    <row r="63" spans="1:7" ht="19.5" customHeight="1">
      <c r="A63" s="86">
        <v>57</v>
      </c>
      <c r="B63" s="41" t="s">
        <v>140</v>
      </c>
      <c r="C63" s="41" t="s">
        <v>43</v>
      </c>
      <c r="D63" s="76"/>
      <c r="E63" s="88"/>
      <c r="F63" s="43"/>
      <c r="G63" s="43"/>
    </row>
    <row r="64" spans="1:7" ht="19.5" customHeight="1">
      <c r="A64" s="86">
        <v>58</v>
      </c>
      <c r="B64" s="41" t="s">
        <v>131</v>
      </c>
      <c r="C64" s="41" t="s">
        <v>44</v>
      </c>
      <c r="D64" s="76"/>
      <c r="E64" s="88"/>
      <c r="F64" s="43"/>
      <c r="G64" s="43"/>
    </row>
    <row r="65" spans="1:7" ht="19.5" customHeight="1">
      <c r="A65" s="86">
        <v>59</v>
      </c>
      <c r="B65" s="79" t="s">
        <v>117</v>
      </c>
      <c r="C65" s="41" t="s">
        <v>44</v>
      </c>
      <c r="D65" s="76"/>
      <c r="E65" s="88"/>
      <c r="F65" s="43"/>
      <c r="G65" s="43"/>
    </row>
    <row r="66" spans="1:7" ht="19.5" customHeight="1">
      <c r="A66" s="86">
        <v>60</v>
      </c>
      <c r="B66" s="41" t="s">
        <v>139</v>
      </c>
      <c r="C66" s="41" t="s">
        <v>110</v>
      </c>
      <c r="D66" s="76"/>
      <c r="E66" s="88"/>
      <c r="F66" s="43"/>
      <c r="G66" s="43"/>
    </row>
    <row r="67" spans="1:7" ht="19.5" customHeight="1">
      <c r="A67" s="86">
        <v>61</v>
      </c>
      <c r="B67" s="41" t="s">
        <v>77</v>
      </c>
      <c r="C67" s="41" t="s">
        <v>44</v>
      </c>
      <c r="D67" s="76"/>
      <c r="E67" s="88"/>
      <c r="F67" s="43"/>
      <c r="G67" s="43"/>
    </row>
    <row r="68" spans="1:7" ht="21.75" customHeight="1">
      <c r="A68" s="8"/>
      <c r="B68" s="28" t="s">
        <v>156</v>
      </c>
      <c r="C68" s="18"/>
      <c r="E68" s="99"/>
      <c r="F68" s="100"/>
      <c r="G68" s="100"/>
    </row>
    <row r="69" spans="1:7" s="76" customFormat="1" ht="19.5" customHeight="1">
      <c r="A69" s="86">
        <v>1</v>
      </c>
      <c r="B69" s="41" t="s">
        <v>98</v>
      </c>
      <c r="C69" s="41" t="s">
        <v>53</v>
      </c>
      <c r="F69" s="28"/>
      <c r="G69" s="28"/>
    </row>
    <row r="70" spans="1:7" s="76" customFormat="1" ht="19.5" customHeight="1">
      <c r="A70" s="86">
        <f>A69+1</f>
        <v>2</v>
      </c>
      <c r="B70" s="41" t="s">
        <v>52</v>
      </c>
      <c r="C70" s="41" t="s">
        <v>44</v>
      </c>
      <c r="F70" s="28"/>
      <c r="G70" s="28"/>
    </row>
    <row r="71" spans="1:7" s="76" customFormat="1" ht="19.5" customHeight="1">
      <c r="A71" s="86">
        <f>A70+1</f>
        <v>3</v>
      </c>
      <c r="B71" s="41" t="s">
        <v>146</v>
      </c>
      <c r="C71" s="41" t="s">
        <v>80</v>
      </c>
      <c r="F71" s="28"/>
      <c r="G71" s="28"/>
    </row>
    <row r="72" spans="1:7" s="76" customFormat="1" ht="19.5" customHeight="1">
      <c r="A72" s="86">
        <v>4</v>
      </c>
      <c r="B72" s="41" t="s">
        <v>63</v>
      </c>
      <c r="C72" s="41" t="s">
        <v>45</v>
      </c>
      <c r="F72" s="28"/>
      <c r="G72" s="28"/>
    </row>
    <row r="73" spans="1:7" s="76" customFormat="1" ht="19.5" customHeight="1">
      <c r="A73" s="86">
        <v>5</v>
      </c>
      <c r="B73" s="41" t="s">
        <v>122</v>
      </c>
      <c r="C73" s="41" t="s">
        <v>45</v>
      </c>
      <c r="F73" s="28"/>
      <c r="G73" s="28"/>
    </row>
    <row r="74" spans="1:7" s="76" customFormat="1" ht="19.5" customHeight="1">
      <c r="A74" s="86">
        <v>6</v>
      </c>
      <c r="B74" s="41" t="s">
        <v>134</v>
      </c>
      <c r="C74" s="41" t="s">
        <v>44</v>
      </c>
      <c r="F74" s="28"/>
      <c r="G74" s="28"/>
    </row>
    <row r="75" spans="1:7" s="76" customFormat="1" ht="19.5" customHeight="1">
      <c r="A75" s="86">
        <v>7</v>
      </c>
      <c r="B75" s="41" t="s">
        <v>59</v>
      </c>
      <c r="C75" s="41" t="s">
        <v>53</v>
      </c>
      <c r="F75" s="28"/>
      <c r="G75" s="28"/>
    </row>
    <row r="76" spans="1:7" s="76" customFormat="1" ht="19.5" customHeight="1">
      <c r="A76" s="86">
        <v>8</v>
      </c>
      <c r="B76" s="41" t="s">
        <v>101</v>
      </c>
      <c r="C76" s="41" t="s">
        <v>44</v>
      </c>
      <c r="F76" s="28"/>
      <c r="G76" s="28"/>
    </row>
    <row r="77" spans="1:7" s="76" customFormat="1" ht="19.5" customHeight="1">
      <c r="A77" s="86">
        <v>9</v>
      </c>
      <c r="B77" s="41" t="s">
        <v>97</v>
      </c>
      <c r="C77" s="41" t="s">
        <v>94</v>
      </c>
      <c r="F77" s="28"/>
      <c r="G77" s="28"/>
    </row>
    <row r="78" spans="1:7" s="76" customFormat="1" ht="19.5" customHeight="1">
      <c r="A78" s="86">
        <v>10</v>
      </c>
      <c r="B78" s="41" t="s">
        <v>100</v>
      </c>
      <c r="C78" s="41" t="s">
        <v>44</v>
      </c>
      <c r="F78" s="28"/>
      <c r="G78" s="28"/>
    </row>
    <row r="79" spans="1:7" s="76" customFormat="1" ht="19.5" customHeight="1">
      <c r="A79" s="86">
        <v>11</v>
      </c>
      <c r="B79" s="41" t="s">
        <v>138</v>
      </c>
      <c r="C79" s="41" t="s">
        <v>110</v>
      </c>
      <c r="F79" s="28"/>
      <c r="G79" s="28"/>
    </row>
    <row r="80" spans="1:7" s="76" customFormat="1" ht="19.5" customHeight="1">
      <c r="A80" s="86">
        <v>12</v>
      </c>
      <c r="B80" s="41" t="s">
        <v>51</v>
      </c>
      <c r="C80" s="41" t="s">
        <v>80</v>
      </c>
      <c r="F80" s="28"/>
      <c r="G80" s="28"/>
    </row>
    <row r="81" spans="1:7" s="76" customFormat="1" ht="19.5" customHeight="1">
      <c r="A81" s="86">
        <v>13</v>
      </c>
      <c r="B81" s="41" t="s">
        <v>78</v>
      </c>
      <c r="C81" s="41" t="s">
        <v>44</v>
      </c>
      <c r="F81" s="28"/>
      <c r="G81" s="28"/>
    </row>
    <row r="82" spans="1:7" s="76" customFormat="1" ht="19.5" customHeight="1">
      <c r="A82" s="86">
        <v>14</v>
      </c>
      <c r="B82" s="41" t="s">
        <v>79</v>
      </c>
      <c r="C82" s="41" t="s">
        <v>43</v>
      </c>
      <c r="F82" s="28"/>
      <c r="G82" s="28"/>
    </row>
    <row r="83" spans="1:7" s="76" customFormat="1" ht="19.5" customHeight="1">
      <c r="A83" s="86">
        <v>15</v>
      </c>
      <c r="B83" s="41" t="s">
        <v>60</v>
      </c>
      <c r="C83" s="41" t="s">
        <v>44</v>
      </c>
      <c r="F83" s="28"/>
      <c r="G83" s="28"/>
    </row>
    <row r="84" spans="1:7" s="76" customFormat="1" ht="19.5" customHeight="1">
      <c r="A84" s="86">
        <v>16</v>
      </c>
      <c r="B84" s="41" t="s">
        <v>99</v>
      </c>
      <c r="C84" s="41" t="s">
        <v>44</v>
      </c>
      <c r="F84" s="28"/>
      <c r="G84" s="28"/>
    </row>
    <row r="85" spans="1:7" s="76" customFormat="1" ht="19.5" customHeight="1">
      <c r="A85" s="86">
        <v>17</v>
      </c>
      <c r="B85" s="41" t="s">
        <v>136</v>
      </c>
      <c r="C85" s="41" t="s">
        <v>44</v>
      </c>
      <c r="F85" s="28"/>
      <c r="G85" s="28"/>
    </row>
    <row r="86" spans="1:7" s="76" customFormat="1" ht="19.5" customHeight="1">
      <c r="A86" s="86">
        <v>18</v>
      </c>
      <c r="B86" s="41" t="s">
        <v>151</v>
      </c>
      <c r="C86" s="41" t="s">
        <v>110</v>
      </c>
      <c r="F86" s="28"/>
      <c r="G86" s="28"/>
    </row>
    <row r="87" spans="1:7" s="76" customFormat="1" ht="19.5" customHeight="1">
      <c r="A87" s="86">
        <v>19</v>
      </c>
      <c r="B87" s="41" t="s">
        <v>133</v>
      </c>
      <c r="C87" s="41" t="s">
        <v>44</v>
      </c>
      <c r="F87" s="28"/>
      <c r="G87" s="28"/>
    </row>
    <row r="88" spans="1:7" s="76" customFormat="1" ht="19.5" customHeight="1">
      <c r="A88" s="86">
        <v>20</v>
      </c>
      <c r="B88" s="41" t="s">
        <v>50</v>
      </c>
      <c r="C88" s="41" t="s">
        <v>80</v>
      </c>
      <c r="F88" s="28"/>
      <c r="G88" s="28"/>
    </row>
    <row r="89" spans="1:7" s="76" customFormat="1" ht="19.5" customHeight="1">
      <c r="A89" s="86">
        <v>21</v>
      </c>
      <c r="B89" s="41" t="s">
        <v>135</v>
      </c>
      <c r="C89" s="41" t="s">
        <v>44</v>
      </c>
      <c r="F89" s="28"/>
      <c r="G89" s="28"/>
    </row>
    <row r="90" spans="1:7" s="76" customFormat="1" ht="19.5" customHeight="1">
      <c r="A90" s="86">
        <v>22</v>
      </c>
      <c r="B90" s="41" t="s">
        <v>148</v>
      </c>
      <c r="C90" s="41" t="s">
        <v>94</v>
      </c>
      <c r="F90" s="28"/>
      <c r="G90" s="28"/>
    </row>
    <row r="91" spans="1:7" s="76" customFormat="1" ht="19.5" customHeight="1">
      <c r="A91" s="86">
        <v>23</v>
      </c>
      <c r="B91" s="41" t="s">
        <v>132</v>
      </c>
      <c r="C91" s="41" t="s">
        <v>61</v>
      </c>
      <c r="F91" s="28"/>
      <c r="G91" s="28"/>
    </row>
    <row r="92" spans="1:7" s="76" customFormat="1" ht="19.5" customHeight="1">
      <c r="A92" s="86">
        <v>24</v>
      </c>
      <c r="B92" s="41" t="s">
        <v>57</v>
      </c>
      <c r="C92" s="41" t="s">
        <v>45</v>
      </c>
      <c r="F92" s="28"/>
      <c r="G92" s="28"/>
    </row>
    <row r="93" spans="1:7" s="76" customFormat="1" ht="19.5" customHeight="1">
      <c r="A93" s="86">
        <v>25</v>
      </c>
      <c r="B93" s="41" t="s">
        <v>149</v>
      </c>
      <c r="C93" s="41" t="s">
        <v>43</v>
      </c>
      <c r="F93" s="28"/>
      <c r="G93" s="28"/>
    </row>
    <row r="94" spans="1:7" s="76" customFormat="1" ht="19.5" customHeight="1">
      <c r="A94" s="86">
        <v>26</v>
      </c>
      <c r="B94" s="41" t="s">
        <v>96</v>
      </c>
      <c r="C94" s="41" t="s">
        <v>45</v>
      </c>
      <c r="F94" s="28"/>
      <c r="G94" s="28"/>
    </row>
    <row r="95" spans="1:7" s="76" customFormat="1" ht="19.5" customHeight="1">
      <c r="A95" s="86">
        <v>27</v>
      </c>
      <c r="B95" s="41" t="s">
        <v>141</v>
      </c>
      <c r="C95" s="41" t="s">
        <v>94</v>
      </c>
      <c r="F95" s="28"/>
      <c r="G95" s="28"/>
    </row>
    <row r="96" spans="1:3" ht="19.5" customHeight="1">
      <c r="A96" s="86">
        <v>28</v>
      </c>
      <c r="B96" s="41" t="s">
        <v>123</v>
      </c>
      <c r="C96" s="41" t="s">
        <v>44</v>
      </c>
    </row>
    <row r="97" spans="1:3" ht="19.5" customHeight="1">
      <c r="A97" s="86">
        <v>29</v>
      </c>
      <c r="B97" s="41" t="s">
        <v>143</v>
      </c>
      <c r="C97" s="41" t="s">
        <v>61</v>
      </c>
    </row>
  </sheetData>
  <sheetProtection/>
  <mergeCells count="3">
    <mergeCell ref="A4:G4"/>
    <mergeCell ref="A5:C5"/>
    <mergeCell ref="E5:G5"/>
  </mergeCells>
  <printOptions/>
  <pageMargins left="0.7480314960629921" right="0.13" top="0.07874015748031496" bottom="0.1968503937007874" header="0.1968503937007874" footer="0.1968503937007874"/>
  <pageSetup horizontalDpi="600" verticalDpi="600" orientation="portrait" paperSize="9" scale="71" r:id="rId3"/>
  <legacyDrawing r:id="rId2"/>
  <oleObjects>
    <oleObject progId="Word.Document.8" shapeId="538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2011-11-19T12:42:32Z</cp:lastPrinted>
  <dcterms:created xsi:type="dcterms:W3CDTF">2001-12-01T15:22:19Z</dcterms:created>
  <dcterms:modified xsi:type="dcterms:W3CDTF">2011-11-19T13:04:03Z</dcterms:modified>
  <cp:category/>
  <cp:version/>
  <cp:contentType/>
  <cp:contentStatus/>
</cp:coreProperties>
</file>