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45" yWindow="30" windowWidth="10500" windowHeight="8055" tabRatio="663" activeTab="1"/>
  </bookViews>
  <sheets>
    <sheet name="квалификация" sheetId="1" r:id="rId1"/>
    <sheet name="финал" sheetId="7" r:id="rId2"/>
    <sheet name="Лист1" sheetId="9" r:id="rId3"/>
  </sheets>
  <definedNames>
    <definedName name="_xlnm._FilterDatabase" localSheetId="0" hidden="1">квалификация!$B$18:$S$22</definedName>
  </definedNames>
  <calcPr calcId="125725"/>
</workbook>
</file>

<file path=xl/calcChain.xml><?xml version="1.0" encoding="utf-8"?>
<calcChain xmlns="http://schemas.openxmlformats.org/spreadsheetml/2006/main">
  <c r="O16" i="1"/>
  <c r="O19"/>
  <c r="O21"/>
  <c r="O22"/>
  <c r="O7"/>
  <c r="O17"/>
  <c r="O11"/>
  <c r="O18"/>
  <c r="O9"/>
  <c r="O14"/>
  <c r="O10"/>
  <c r="O13"/>
  <c r="O12"/>
  <c r="O15"/>
  <c r="O20"/>
  <c r="L32" i="7" l="1"/>
  <c r="L33"/>
  <c r="L34" s="1"/>
  <c r="L35" s="1"/>
  <c r="L36" s="1"/>
  <c r="L37" s="1"/>
  <c r="L38" s="1"/>
  <c r="L39" s="1"/>
  <c r="L31"/>
  <c r="H38" l="1"/>
  <c r="G38"/>
  <c r="H43"/>
  <c r="G43"/>
  <c r="H39"/>
  <c r="G39"/>
  <c r="H40"/>
  <c r="G40"/>
  <c r="H41"/>
  <c r="G41"/>
  <c r="H42"/>
  <c r="G42"/>
  <c r="H35"/>
  <c r="G35"/>
  <c r="H33"/>
  <c r="G33"/>
  <c r="H34"/>
  <c r="G34"/>
  <c r="H32"/>
  <c r="G32"/>
  <c r="H31"/>
  <c r="G31"/>
  <c r="H30"/>
  <c r="G30"/>
  <c r="H22"/>
  <c r="G22"/>
  <c r="H23"/>
  <c r="G23"/>
  <c r="H26"/>
  <c r="G26"/>
  <c r="H20"/>
  <c r="G20"/>
  <c r="H21"/>
  <c r="G21"/>
  <c r="H25"/>
  <c r="G25"/>
  <c r="H24"/>
  <c r="G24"/>
  <c r="H27"/>
  <c r="G27"/>
  <c r="H15"/>
  <c r="G15"/>
  <c r="H16"/>
  <c r="G16"/>
  <c r="H13"/>
  <c r="G13"/>
  <c r="H14"/>
  <c r="G14"/>
  <c r="H10"/>
  <c r="G10"/>
  <c r="H12"/>
  <c r="G12"/>
  <c r="H11"/>
  <c r="G11"/>
  <c r="H17"/>
  <c r="G17"/>
  <c r="Q20" i="1" l="1"/>
  <c r="Q10"/>
  <c r="Q21"/>
  <c r="Q16"/>
  <c r="Q14"/>
  <c r="Q13"/>
  <c r="Q17"/>
  <c r="Q7"/>
  <c r="Q8"/>
  <c r="Q9"/>
  <c r="Q12"/>
  <c r="Q19"/>
  <c r="Q11"/>
  <c r="Q22"/>
  <c r="Q18"/>
  <c r="Q15"/>
  <c r="S20"/>
  <c r="S22"/>
  <c r="S16"/>
  <c r="S15"/>
  <c r="S17"/>
  <c r="S11"/>
  <c r="S10"/>
  <c r="S8"/>
  <c r="S12"/>
  <c r="S19"/>
  <c r="S14"/>
  <c r="S18"/>
  <c r="S9"/>
  <c r="S7"/>
  <c r="S13"/>
  <c r="S21"/>
  <c r="O8"/>
  <c r="P17" l="1"/>
  <c r="P11"/>
  <c r="P12"/>
  <c r="P21"/>
  <c r="P13"/>
  <c r="P15"/>
  <c r="P20"/>
  <c r="P16"/>
  <c r="P18"/>
  <c r="P7"/>
  <c r="P10"/>
  <c r="P14"/>
  <c r="P8"/>
  <c r="P9"/>
  <c r="P19"/>
  <c r="P22"/>
</calcChain>
</file>

<file path=xl/sharedStrings.xml><?xml version="1.0" encoding="utf-8"?>
<sst xmlns="http://schemas.openxmlformats.org/spreadsheetml/2006/main" count="161" uniqueCount="68">
  <si>
    <t>№</t>
  </si>
  <si>
    <t>р\д</t>
  </si>
  <si>
    <t>Ф.И. участника</t>
  </si>
  <si>
    <t>Город</t>
  </si>
  <si>
    <t>Игра 1</t>
  </si>
  <si>
    <t>Игра2</t>
  </si>
  <si>
    <t>Игра 3</t>
  </si>
  <si>
    <t>Игра 4</t>
  </si>
  <si>
    <t>Игра 5</t>
  </si>
  <si>
    <t>Игра 6</t>
  </si>
  <si>
    <t>Сумма</t>
  </si>
  <si>
    <t>средний</t>
  </si>
  <si>
    <t>гандикап</t>
  </si>
  <si>
    <t>Игра 8</t>
  </si>
  <si>
    <t>Игра 7</t>
  </si>
  <si>
    <t>Десперадо</t>
  </si>
  <si>
    <t>Квалификация</t>
  </si>
  <si>
    <t>Влаев Федор</t>
  </si>
  <si>
    <t>Новосибирск</t>
  </si>
  <si>
    <t>Резниченко Александр</t>
  </si>
  <si>
    <t>кмс</t>
  </si>
  <si>
    <t>Попов Андрей</t>
  </si>
  <si>
    <t>Кемерово</t>
  </si>
  <si>
    <t>Барнаул</t>
  </si>
  <si>
    <t>Лозюк Сергей</t>
  </si>
  <si>
    <t>Волков Василий</t>
  </si>
  <si>
    <t xml:space="preserve">Сумма </t>
  </si>
  <si>
    <t>переигровок</t>
  </si>
  <si>
    <t>ОТКРЫТЫЙ КОММЕРЧЕСКИЙ ТУРНИР</t>
  </si>
  <si>
    <t>КУБОК "СКАЙ-СИТИ 2016"</t>
  </si>
  <si>
    <t>Хохлов Александр</t>
  </si>
  <si>
    <t>Поторочин Владимир</t>
  </si>
  <si>
    <t>Мнацаканов Михаил</t>
  </si>
  <si>
    <t>Григорьев Сергей</t>
  </si>
  <si>
    <t>Устинов Михаил</t>
  </si>
  <si>
    <t>Хохлов Олег</t>
  </si>
  <si>
    <t>Влаева Анна</t>
  </si>
  <si>
    <t>мс</t>
  </si>
  <si>
    <t>ФИНАЛ</t>
  </si>
  <si>
    <t>1-й этап</t>
  </si>
  <si>
    <t>ФИО</t>
  </si>
  <si>
    <t>ган</t>
  </si>
  <si>
    <t>сред</t>
  </si>
  <si>
    <t>сумма</t>
  </si>
  <si>
    <t>МЕСТО</t>
  </si>
  <si>
    <t>х</t>
  </si>
  <si>
    <t>2-й этап</t>
  </si>
  <si>
    <t>ПОЛУФИНАЛ</t>
  </si>
  <si>
    <t>шок-десперадо</t>
  </si>
  <si>
    <t>ПОБЕДИТЕЛЬ</t>
  </si>
  <si>
    <t>шок</t>
  </si>
  <si>
    <t>МУрзин Андрей</t>
  </si>
  <si>
    <t>5-й этап</t>
  </si>
  <si>
    <t>11 июня 2016 г., г.Новосибирск</t>
  </si>
  <si>
    <t>Носов Юрий</t>
  </si>
  <si>
    <t>Логашев Алексей</t>
  </si>
  <si>
    <t>Будник Алексей</t>
  </si>
  <si>
    <t xml:space="preserve">Влаева </t>
  </si>
  <si>
    <t xml:space="preserve">Носов </t>
  </si>
  <si>
    <t>Лозюк</t>
  </si>
  <si>
    <t xml:space="preserve">Влаев </t>
  </si>
  <si>
    <t xml:space="preserve">Резниченко </t>
  </si>
  <si>
    <t xml:space="preserve">Устинов </t>
  </si>
  <si>
    <t xml:space="preserve">МУрзин </t>
  </si>
  <si>
    <t>Попов</t>
  </si>
  <si>
    <t>Хохлов А</t>
  </si>
  <si>
    <t>Хохлов 0</t>
  </si>
  <si>
    <t>Х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</si>
</sst>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name val="Calibri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9.85"/>
      <color indexed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1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10"/>
      </patternFill>
    </fill>
    <fill>
      <patternFill patternType="solid">
        <fgColor theme="5"/>
        <bgColor indexed="11"/>
      </patternFill>
    </fill>
    <fill>
      <patternFill patternType="solid">
        <fgColor rgb="FFFF0000"/>
        <bgColor indexed="11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3" borderId="12" xfId="0" applyFont="1" applyFill="1" applyBorder="1"/>
    <xf numFmtId="0" fontId="8" fillId="3" borderId="1" xfId="0" applyFont="1" applyFill="1" applyBorder="1"/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3" fillId="3" borderId="0" xfId="0" applyFont="1" applyFill="1"/>
    <xf numFmtId="0" fontId="4" fillId="0" borderId="0" xfId="0" applyFont="1"/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2" fontId="3" fillId="0" borderId="17" xfId="0" applyNumberFormat="1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4" fillId="0" borderId="17" xfId="0" applyNumberFormat="1" applyFont="1" applyFill="1" applyBorder="1"/>
    <xf numFmtId="2" fontId="4" fillId="2" borderId="17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2" fillId="0" borderId="1" xfId="0" applyFont="1" applyBorder="1"/>
    <xf numFmtId="0" fontId="10" fillId="0" borderId="12" xfId="0" applyFont="1" applyBorder="1"/>
    <xf numFmtId="0" fontId="2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16" fillId="3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7" fillId="6" borderId="11" xfId="0" applyFont="1" applyFill="1" applyBorder="1"/>
    <xf numFmtId="0" fontId="7" fillId="6" borderId="2" xfId="0" applyFont="1" applyFill="1" applyBorder="1"/>
    <xf numFmtId="0" fontId="7" fillId="3" borderId="2" xfId="0" applyFont="1" applyFill="1" applyBorder="1"/>
    <xf numFmtId="0" fontId="7" fillId="3" borderId="4" xfId="0" applyFont="1" applyFill="1" applyBorder="1"/>
    <xf numFmtId="0" fontId="16" fillId="0" borderId="0" xfId="0" applyFont="1" applyFill="1" applyBorder="1"/>
    <xf numFmtId="0" fontId="7" fillId="3" borderId="11" xfId="0" applyFont="1" applyFill="1" applyBorder="1"/>
    <xf numFmtId="0" fontId="15" fillId="0" borderId="0" xfId="0" applyFont="1" applyFill="1" applyBorder="1" applyAlignment="1"/>
    <xf numFmtId="0" fontId="17" fillId="0" borderId="8" xfId="0" applyFont="1" applyBorder="1" applyAlignment="1">
      <alignment horizontal="center"/>
    </xf>
    <xf numFmtId="0" fontId="15" fillId="0" borderId="0" xfId="0" applyFont="1" applyFill="1" applyBorder="1"/>
    <xf numFmtId="0" fontId="8" fillId="0" borderId="0" xfId="0" applyFont="1"/>
    <xf numFmtId="0" fontId="7" fillId="5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164" fontId="7" fillId="5" borderId="9" xfId="0" applyNumberFormat="1" applyFont="1" applyFill="1" applyBorder="1" applyAlignment="1">
      <alignment horizontal="center"/>
    </xf>
    <xf numFmtId="0" fontId="8" fillId="5" borderId="10" xfId="0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11" fillId="0" borderId="0" xfId="0" applyFont="1"/>
    <xf numFmtId="3" fontId="1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9" fillId="3" borderId="27" xfId="0" applyFont="1" applyFill="1" applyBorder="1"/>
    <xf numFmtId="0" fontId="2" fillId="0" borderId="12" xfId="0" applyFont="1" applyFill="1" applyBorder="1"/>
    <xf numFmtId="2" fontId="4" fillId="0" borderId="1" xfId="0" applyNumberFormat="1" applyFont="1" applyFill="1" applyBorder="1"/>
    <xf numFmtId="0" fontId="9" fillId="3" borderId="25" xfId="0" applyFont="1" applyFill="1" applyBorder="1"/>
    <xf numFmtId="164" fontId="9" fillId="3" borderId="12" xfId="0" applyNumberFormat="1" applyFont="1" applyFill="1" applyBorder="1"/>
    <xf numFmtId="0" fontId="9" fillId="3" borderId="19" xfId="0" applyFont="1" applyFill="1" applyBorder="1"/>
    <xf numFmtId="0" fontId="10" fillId="0" borderId="6" xfId="0" applyFont="1" applyBorder="1" applyAlignment="1">
      <alignment horizontal="center"/>
    </xf>
    <xf numFmtId="0" fontId="9" fillId="0" borderId="26" xfId="0" applyFont="1" applyBorder="1"/>
    <xf numFmtId="164" fontId="9" fillId="3" borderId="1" xfId="0" applyNumberFormat="1" applyFont="1" applyFill="1" applyBorder="1"/>
    <xf numFmtId="0" fontId="9" fillId="3" borderId="17" xfId="0" applyFont="1" applyFill="1" applyBorder="1"/>
    <xf numFmtId="0" fontId="10" fillId="0" borderId="3" xfId="0" applyFont="1" applyBorder="1" applyAlignment="1">
      <alignment horizontal="center"/>
    </xf>
    <xf numFmtId="0" fontId="9" fillId="3" borderId="7" xfId="0" applyFont="1" applyFill="1" applyBorder="1"/>
    <xf numFmtId="164" fontId="9" fillId="3" borderId="7" xfId="0" applyNumberFormat="1" applyFont="1" applyFill="1" applyBorder="1"/>
    <xf numFmtId="0" fontId="9" fillId="3" borderId="20" xfId="0" applyFont="1" applyFill="1" applyBorder="1"/>
    <xf numFmtId="0" fontId="10" fillId="0" borderId="5" xfId="0" applyFont="1" applyBorder="1" applyAlignment="1">
      <alignment horizontal="center"/>
    </xf>
    <xf numFmtId="0" fontId="10" fillId="3" borderId="1" xfId="0" applyFont="1" applyFill="1" applyBorder="1"/>
    <xf numFmtId="0" fontId="9" fillId="3" borderId="26" xfId="0" applyFont="1" applyFill="1" applyBorder="1"/>
    <xf numFmtId="0" fontId="9" fillId="3" borderId="29" xfId="0" applyFont="1" applyFill="1" applyBorder="1"/>
    <xf numFmtId="164" fontId="9" fillId="3" borderId="24" xfId="0" applyNumberFormat="1" applyFont="1" applyFill="1" applyBorder="1"/>
    <xf numFmtId="0" fontId="9" fillId="3" borderId="30" xfId="0" applyFont="1" applyFill="1" applyBorder="1"/>
    <xf numFmtId="0" fontId="9" fillId="5" borderId="9" xfId="0" applyFont="1" applyFill="1" applyBorder="1" applyAlignment="1">
      <alignment horizontal="center"/>
    </xf>
    <xf numFmtId="164" fontId="9" fillId="5" borderId="9" xfId="0" applyNumberFormat="1" applyFont="1" applyFill="1" applyBorder="1" applyAlignment="1">
      <alignment horizontal="center"/>
    </xf>
    <xf numFmtId="0" fontId="10" fillId="5" borderId="10" xfId="0" applyFont="1" applyFill="1" applyBorder="1"/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right"/>
    </xf>
    <xf numFmtId="0" fontId="10" fillId="0" borderId="3" xfId="0" applyFont="1" applyBorder="1"/>
    <xf numFmtId="0" fontId="10" fillId="3" borderId="3" xfId="0" applyFont="1" applyFill="1" applyBorder="1"/>
    <xf numFmtId="0" fontId="10" fillId="3" borderId="5" xfId="0" applyFont="1" applyFill="1" applyBorder="1"/>
    <xf numFmtId="0" fontId="9" fillId="0" borderId="1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right"/>
    </xf>
    <xf numFmtId="0" fontId="10" fillId="6" borderId="6" xfId="0" applyFont="1" applyFill="1" applyBorder="1"/>
    <xf numFmtId="0" fontId="9" fillId="6" borderId="2" xfId="0" applyFont="1" applyFill="1" applyBorder="1" applyAlignment="1">
      <alignment horizontal="right"/>
    </xf>
    <xf numFmtId="0" fontId="10" fillId="6" borderId="3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/>
    <xf numFmtId="0" fontId="9" fillId="0" borderId="12" xfId="0" applyFont="1" applyBorder="1"/>
    <xf numFmtId="0" fontId="10" fillId="0" borderId="12" xfId="0" applyFont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2" fontId="3" fillId="0" borderId="19" xfId="0" applyNumberFormat="1" applyFont="1" applyFill="1" applyBorder="1"/>
    <xf numFmtId="0" fontId="9" fillId="3" borderId="28" xfId="0" applyFont="1" applyFill="1" applyBorder="1"/>
    <xf numFmtId="0" fontId="9" fillId="0" borderId="25" xfId="0" applyFont="1" applyBorder="1"/>
    <xf numFmtId="0" fontId="18" fillId="3" borderId="1" xfId="0" applyFont="1" applyFill="1" applyBorder="1"/>
    <xf numFmtId="0" fontId="11" fillId="0" borderId="1" xfId="0" applyFont="1" applyBorder="1"/>
    <xf numFmtId="0" fontId="18" fillId="0" borderId="1" xfId="0" applyFont="1" applyFill="1" applyBorder="1" applyAlignment="1">
      <alignment horizontal="left" vertical="center" wrapText="1"/>
    </xf>
    <xf numFmtId="0" fontId="11" fillId="3" borderId="1" xfId="0" applyFont="1" applyFill="1" applyBorder="1"/>
    <xf numFmtId="0" fontId="9" fillId="3" borderId="26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18" fillId="3" borderId="7" xfId="0" applyFont="1" applyFill="1" applyBorder="1"/>
    <xf numFmtId="0" fontId="11" fillId="6" borderId="1" xfId="0" applyFont="1" applyFill="1" applyBorder="1"/>
    <xf numFmtId="0" fontId="20" fillId="0" borderId="1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9" fillId="5" borderId="22" xfId="0" applyFont="1" applyFill="1" applyBorder="1" applyAlignment="1">
      <alignment horizontal="center"/>
    </xf>
    <xf numFmtId="164" fontId="9" fillId="5" borderId="22" xfId="0" applyNumberFormat="1" applyFont="1" applyFill="1" applyBorder="1" applyAlignment="1">
      <alignment horizontal="center"/>
    </xf>
    <xf numFmtId="0" fontId="10" fillId="5" borderId="22" xfId="0" applyFont="1" applyFill="1" applyBorder="1"/>
    <xf numFmtId="0" fontId="8" fillId="0" borderId="22" xfId="0" applyFont="1" applyBorder="1"/>
    <xf numFmtId="0" fontId="8" fillId="0" borderId="23" xfId="0" applyFont="1" applyBorder="1"/>
    <xf numFmtId="0" fontId="0" fillId="0" borderId="3" xfId="0" applyBorder="1" applyAlignment="1">
      <alignment horizontal="left"/>
    </xf>
    <xf numFmtId="0" fontId="20" fillId="0" borderId="3" xfId="0" applyFont="1" applyBorder="1" applyAlignment="1">
      <alignment horizontal="left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1" xfId="0" applyFont="1" applyBorder="1"/>
    <xf numFmtId="0" fontId="3" fillId="6" borderId="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4" fillId="6" borderId="1" xfId="0" applyFont="1" applyFill="1" applyBorder="1"/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164" fontId="7" fillId="5" borderId="34" xfId="0" applyNumberFormat="1" applyFont="1" applyFill="1" applyBorder="1" applyAlignment="1">
      <alignment horizontal="center"/>
    </xf>
    <xf numFmtId="0" fontId="8" fillId="5" borderId="35" xfId="0" applyFont="1" applyFill="1" applyBorder="1"/>
    <xf numFmtId="0" fontId="7" fillId="6" borderId="21" xfId="0" applyFont="1" applyFill="1" applyBorder="1"/>
    <xf numFmtId="0" fontId="9" fillId="0" borderId="22" xfId="0" applyFont="1" applyFill="1" applyBorder="1" applyAlignment="1">
      <alignment horizontal="left" vertical="center" wrapText="1"/>
    </xf>
    <xf numFmtId="0" fontId="9" fillId="3" borderId="36" xfId="0" applyFont="1" applyFill="1" applyBorder="1"/>
    <xf numFmtId="0" fontId="9" fillId="3" borderId="22" xfId="0" applyFont="1" applyFill="1" applyBorder="1"/>
    <xf numFmtId="164" fontId="9" fillId="3" borderId="22" xfId="0" applyNumberFormat="1" applyFont="1" applyFill="1" applyBorder="1"/>
    <xf numFmtId="0" fontId="9" fillId="3" borderId="37" xfId="0" applyFont="1" applyFill="1" applyBorder="1"/>
    <xf numFmtId="0" fontId="10" fillId="0" borderId="23" xfId="0" applyFont="1" applyBorder="1" applyAlignment="1">
      <alignment horizontal="center"/>
    </xf>
    <xf numFmtId="0" fontId="10" fillId="0" borderId="3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EEECE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214313</xdr:colOff>
      <xdr:row>0</xdr:row>
      <xdr:rowOff>64101</xdr:rowOff>
    </xdr:from>
    <xdr:to>
      <xdr:col>3</xdr:col>
      <xdr:colOff>952501</xdr:colOff>
      <xdr:row>3</xdr:row>
      <xdr:rowOff>319558</xdr:rowOff>
    </xdr:to>
    <xdr:pic>
      <xdr:nvPicPr>
        <xdr:cNvPr id="2" name="Рисунок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6" y="64101"/>
          <a:ext cx="1047750" cy="1207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9525</xdr:rowOff>
    </xdr:from>
    <xdr:to>
      <xdr:col>2</xdr:col>
      <xdr:colOff>1019175</xdr:colOff>
      <xdr:row>6</xdr:row>
      <xdr:rowOff>36382</xdr:rowOff>
    </xdr:to>
    <xdr:pic>
      <xdr:nvPicPr>
        <xdr:cNvPr id="3" name="Рисунок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9525"/>
          <a:ext cx="1047750" cy="120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J12" sqref="J12"/>
    </sheetView>
  </sheetViews>
  <sheetFormatPr defaultRowHeight="15"/>
  <cols>
    <col min="1" max="1" width="4.85546875" style="25" customWidth="1"/>
    <col min="2" max="2" width="4.140625" style="25" customWidth="1"/>
    <col min="3" max="3" width="4.7109375" style="25" customWidth="1"/>
    <col min="4" max="4" width="24.85546875" style="25" bestFit="1" customWidth="1"/>
    <col min="5" max="5" width="14.5703125" style="25" customWidth="1"/>
    <col min="6" max="13" width="7.5703125" style="12" customWidth="1"/>
    <col min="14" max="14" width="9" style="12" customWidth="1"/>
    <col min="15" max="16" width="9.140625" style="12"/>
    <col min="17" max="17" width="13.28515625" style="12" customWidth="1"/>
    <col min="18" max="18" width="6.85546875" style="12" bestFit="1" customWidth="1"/>
    <col min="19" max="19" width="7.28515625" style="12" bestFit="1" customWidth="1"/>
    <col min="20" max="16384" width="9.140625" style="12"/>
  </cols>
  <sheetData>
    <row r="1" spans="1:19" ht="24" customHeight="1">
      <c r="A1" s="11"/>
      <c r="B1" s="9"/>
      <c r="C1" s="9"/>
      <c r="D1" s="9"/>
      <c r="E1" s="144" t="s">
        <v>28</v>
      </c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0"/>
      <c r="R1" s="10"/>
      <c r="S1" s="10"/>
    </row>
    <row r="2" spans="1:19" ht="25.5">
      <c r="A2" s="11"/>
      <c r="B2" s="9"/>
      <c r="C2" s="9"/>
      <c r="D2" s="9"/>
      <c r="E2" s="144" t="s">
        <v>29</v>
      </c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0"/>
      <c r="R2" s="10"/>
      <c r="S2" s="10"/>
    </row>
    <row r="3" spans="1:19" ht="25.5">
      <c r="A3" s="11"/>
      <c r="B3" s="10"/>
      <c r="C3" s="10"/>
      <c r="D3" s="10"/>
      <c r="E3" s="144" t="s">
        <v>52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0"/>
      <c r="R3" s="10"/>
      <c r="S3" s="10"/>
    </row>
    <row r="4" spans="1:19" ht="30.6" customHeight="1" thickBot="1">
      <c r="A4" s="11"/>
      <c r="B4" s="13"/>
      <c r="C4" s="13"/>
      <c r="D4" s="13"/>
      <c r="E4" s="144" t="s">
        <v>53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3"/>
      <c r="R4" s="13"/>
      <c r="S4" s="13"/>
    </row>
    <row r="5" spans="1:19" ht="25.15" customHeight="1" thickBot="1">
      <c r="A5" s="11"/>
      <c r="B5" s="142" t="s">
        <v>16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37" t="s">
        <v>26</v>
      </c>
      <c r="R5" s="140" t="s">
        <v>15</v>
      </c>
      <c r="S5" s="141"/>
    </row>
    <row r="6" spans="1:19" ht="28.9" customHeight="1" thickBot="1">
      <c r="A6" s="14"/>
      <c r="B6" s="131" t="s">
        <v>0</v>
      </c>
      <c r="C6" s="131" t="s">
        <v>1</v>
      </c>
      <c r="D6" s="131" t="s">
        <v>2</v>
      </c>
      <c r="E6" s="131" t="s">
        <v>3</v>
      </c>
      <c r="F6" s="132" t="s">
        <v>4</v>
      </c>
      <c r="G6" s="132" t="s">
        <v>5</v>
      </c>
      <c r="H6" s="132" t="s">
        <v>6</v>
      </c>
      <c r="I6" s="132" t="s">
        <v>7</v>
      </c>
      <c r="J6" s="132" t="s">
        <v>8</v>
      </c>
      <c r="K6" s="132" t="s">
        <v>9</v>
      </c>
      <c r="L6" s="132" t="s">
        <v>14</v>
      </c>
      <c r="M6" s="133" t="s">
        <v>13</v>
      </c>
      <c r="N6" s="133" t="s">
        <v>12</v>
      </c>
      <c r="O6" s="133" t="s">
        <v>10</v>
      </c>
      <c r="P6" s="134" t="s">
        <v>11</v>
      </c>
      <c r="Q6" s="130" t="s">
        <v>27</v>
      </c>
      <c r="R6" s="135" t="s">
        <v>4</v>
      </c>
      <c r="S6" s="136" t="s">
        <v>10</v>
      </c>
    </row>
    <row r="7" spans="1:19">
      <c r="A7" s="14"/>
      <c r="B7" s="15">
        <v>1</v>
      </c>
      <c r="C7" s="98" t="s">
        <v>20</v>
      </c>
      <c r="D7" s="99" t="s">
        <v>56</v>
      </c>
      <c r="E7" s="32" t="s">
        <v>18</v>
      </c>
      <c r="F7" s="58">
        <v>235</v>
      </c>
      <c r="G7" s="58">
        <v>167</v>
      </c>
      <c r="H7" s="58">
        <v>258</v>
      </c>
      <c r="I7" s="58">
        <v>202</v>
      </c>
      <c r="J7" s="58">
        <v>200</v>
      </c>
      <c r="K7" s="58">
        <v>257</v>
      </c>
      <c r="L7" s="59">
        <v>189</v>
      </c>
      <c r="M7" s="26">
        <v>238</v>
      </c>
      <c r="N7" s="103"/>
      <c r="O7" s="62">
        <f>SUM(F7:N7)-SMALL(F7:M7,{1})-SMALL(F7:M7,{2})</f>
        <v>1390</v>
      </c>
      <c r="P7" s="104">
        <f t="shared" ref="P7:P22" si="0">O7/6</f>
        <v>231.66666666666666</v>
      </c>
      <c r="Q7" s="20">
        <f t="shared" ref="Q7:Q22" si="1">SUM(L7+M7)+N7/3</f>
        <v>427</v>
      </c>
      <c r="R7" s="63"/>
      <c r="S7" s="128">
        <f t="shared" ref="S7:S22" si="2">R7+N7/6</f>
        <v>0</v>
      </c>
    </row>
    <row r="8" spans="1:19">
      <c r="A8" s="14"/>
      <c r="B8" s="16">
        <v>2</v>
      </c>
      <c r="C8" s="17" t="s">
        <v>20</v>
      </c>
      <c r="D8" s="3" t="s">
        <v>32</v>
      </c>
      <c r="E8" s="2" t="s">
        <v>18</v>
      </c>
      <c r="F8" s="24">
        <v>216</v>
      </c>
      <c r="G8" s="24">
        <v>172</v>
      </c>
      <c r="H8" s="24">
        <v>217</v>
      </c>
      <c r="I8" s="24">
        <v>216</v>
      </c>
      <c r="J8" s="24">
        <v>248</v>
      </c>
      <c r="K8" s="24">
        <v>180</v>
      </c>
      <c r="L8" s="59">
        <v>208</v>
      </c>
      <c r="M8" s="26">
        <v>206</v>
      </c>
      <c r="N8" s="24"/>
      <c r="O8" s="62">
        <f>SUM(F8:N8)-SMALL(F8:M8,{1})-SMALL(F8:M8,{2})</f>
        <v>1311</v>
      </c>
      <c r="P8" s="21">
        <f t="shared" si="0"/>
        <v>218.5</v>
      </c>
      <c r="Q8" s="20">
        <f t="shared" si="1"/>
        <v>414</v>
      </c>
      <c r="R8" s="8"/>
      <c r="S8" s="128">
        <f t="shared" si="2"/>
        <v>0</v>
      </c>
    </row>
    <row r="9" spans="1:19">
      <c r="A9" s="14"/>
      <c r="B9" s="16">
        <v>3</v>
      </c>
      <c r="C9" s="17"/>
      <c r="D9" s="31" t="s">
        <v>51</v>
      </c>
      <c r="E9" s="101" t="s">
        <v>18</v>
      </c>
      <c r="F9" s="102">
        <v>178</v>
      </c>
      <c r="G9" s="102">
        <v>212</v>
      </c>
      <c r="H9" s="102">
        <v>165</v>
      </c>
      <c r="I9" s="102">
        <v>227</v>
      </c>
      <c r="J9" s="102">
        <v>184</v>
      </c>
      <c r="K9" s="102">
        <v>221</v>
      </c>
      <c r="L9" s="60">
        <v>224</v>
      </c>
      <c r="M9" s="60">
        <v>181</v>
      </c>
      <c r="N9" s="17"/>
      <c r="O9" s="62">
        <f>SUM(F9:N9)-SMALL(F9:M9,{1})-SMALL(F9:M9,{2})</f>
        <v>1249</v>
      </c>
      <c r="P9" s="21">
        <f t="shared" si="0"/>
        <v>208.16666666666666</v>
      </c>
      <c r="Q9" s="20">
        <f t="shared" si="1"/>
        <v>405</v>
      </c>
      <c r="R9" s="63"/>
      <c r="S9" s="128">
        <f t="shared" si="2"/>
        <v>0</v>
      </c>
    </row>
    <row r="10" spans="1:19">
      <c r="A10" s="14"/>
      <c r="B10" s="16">
        <v>4</v>
      </c>
      <c r="C10" s="19" t="s">
        <v>37</v>
      </c>
      <c r="D10" s="4" t="s">
        <v>31</v>
      </c>
      <c r="E10" s="5" t="s">
        <v>18</v>
      </c>
      <c r="F10" s="2">
        <v>205</v>
      </c>
      <c r="G10" s="2">
        <v>168</v>
      </c>
      <c r="H10" s="2">
        <v>212</v>
      </c>
      <c r="I10" s="2">
        <v>193</v>
      </c>
      <c r="J10" s="2">
        <v>233</v>
      </c>
      <c r="K10" s="2">
        <v>204</v>
      </c>
      <c r="L10" s="60">
        <v>193</v>
      </c>
      <c r="M10" s="60">
        <v>192</v>
      </c>
      <c r="N10" s="17"/>
      <c r="O10" s="62">
        <f>SUM(F10:N10)-SMALL(F10:M10,{1})-SMALL(F10:M10,{2})</f>
        <v>1240</v>
      </c>
      <c r="P10" s="18">
        <f t="shared" si="0"/>
        <v>206.66666666666666</v>
      </c>
      <c r="Q10" s="20">
        <f t="shared" si="1"/>
        <v>385</v>
      </c>
      <c r="R10" s="8"/>
      <c r="S10" s="128">
        <f t="shared" si="2"/>
        <v>0</v>
      </c>
    </row>
    <row r="11" spans="1:19">
      <c r="A11" s="14"/>
      <c r="B11" s="16">
        <v>5</v>
      </c>
      <c r="C11" s="17">
        <v>3</v>
      </c>
      <c r="D11" s="3" t="s">
        <v>25</v>
      </c>
      <c r="E11" s="6" t="s">
        <v>18</v>
      </c>
      <c r="F11" s="2">
        <v>206</v>
      </c>
      <c r="G11" s="2">
        <v>219</v>
      </c>
      <c r="H11" s="2">
        <v>182</v>
      </c>
      <c r="I11" s="2">
        <v>218</v>
      </c>
      <c r="J11" s="2">
        <v>179</v>
      </c>
      <c r="K11" s="2">
        <v>159</v>
      </c>
      <c r="L11" s="60">
        <v>233</v>
      </c>
      <c r="M11" s="60">
        <v>159</v>
      </c>
      <c r="N11" s="17"/>
      <c r="O11" s="62">
        <f>SUM(F11:N11)-SMALL(F11:M11,{1})-SMALL(F11:M11,{2})</f>
        <v>1237</v>
      </c>
      <c r="P11" s="21">
        <f t="shared" si="0"/>
        <v>206.16666666666666</v>
      </c>
      <c r="Q11" s="20">
        <f t="shared" si="1"/>
        <v>392</v>
      </c>
      <c r="R11" s="8"/>
      <c r="S11" s="128">
        <f t="shared" si="2"/>
        <v>0</v>
      </c>
    </row>
    <row r="12" spans="1:19">
      <c r="A12" s="14"/>
      <c r="B12" s="16">
        <v>6</v>
      </c>
      <c r="C12" s="17" t="s">
        <v>37</v>
      </c>
      <c r="D12" s="3" t="s">
        <v>34</v>
      </c>
      <c r="E12" s="6" t="s">
        <v>23</v>
      </c>
      <c r="F12" s="2">
        <v>174</v>
      </c>
      <c r="G12" s="2">
        <v>201</v>
      </c>
      <c r="H12" s="2">
        <v>202</v>
      </c>
      <c r="I12" s="2">
        <v>218</v>
      </c>
      <c r="J12" s="2">
        <v>213</v>
      </c>
      <c r="K12" s="2">
        <v>224</v>
      </c>
      <c r="L12" s="60">
        <v>0</v>
      </c>
      <c r="M12" s="60">
        <v>0</v>
      </c>
      <c r="N12" s="24"/>
      <c r="O12" s="62">
        <f>SUM(F12:N12)-SMALL(F12:M12,{1})-SMALL(F12:M12,{2})</f>
        <v>1232</v>
      </c>
      <c r="P12" s="21">
        <f t="shared" si="0"/>
        <v>205.33333333333334</v>
      </c>
      <c r="Q12" s="20">
        <f t="shared" si="1"/>
        <v>0</v>
      </c>
      <c r="R12" s="8"/>
      <c r="S12" s="128">
        <f t="shared" si="2"/>
        <v>0</v>
      </c>
    </row>
    <row r="13" spans="1:19">
      <c r="A13" s="14"/>
      <c r="B13" s="16">
        <v>7</v>
      </c>
      <c r="C13" s="17"/>
      <c r="D13" s="23" t="s">
        <v>19</v>
      </c>
      <c r="E13" s="91" t="s">
        <v>18</v>
      </c>
      <c r="F13" s="2">
        <v>192</v>
      </c>
      <c r="G13" s="2">
        <v>165</v>
      </c>
      <c r="H13" s="2">
        <v>192</v>
      </c>
      <c r="I13" s="2">
        <v>204</v>
      </c>
      <c r="J13" s="2">
        <v>235</v>
      </c>
      <c r="K13" s="2">
        <v>212</v>
      </c>
      <c r="L13" s="60">
        <v>171</v>
      </c>
      <c r="M13" s="60">
        <v>175</v>
      </c>
      <c r="N13" s="17"/>
      <c r="O13" s="62">
        <f>SUM(F13:N13)-SMALL(F13:M13,{1})-SMALL(F13:M13,{2})</f>
        <v>1210</v>
      </c>
      <c r="P13" s="18">
        <f t="shared" si="0"/>
        <v>201.66666666666666</v>
      </c>
      <c r="Q13" s="20">
        <f t="shared" si="1"/>
        <v>346</v>
      </c>
      <c r="R13" s="63"/>
      <c r="S13" s="128">
        <f t="shared" si="2"/>
        <v>0</v>
      </c>
    </row>
    <row r="14" spans="1:19">
      <c r="A14" s="14"/>
      <c r="B14" s="16">
        <v>8</v>
      </c>
      <c r="C14" s="5" t="s">
        <v>20</v>
      </c>
      <c r="D14" s="30" t="s">
        <v>21</v>
      </c>
      <c r="E14" s="32" t="s">
        <v>22</v>
      </c>
      <c r="F14" s="24">
        <v>148</v>
      </c>
      <c r="G14" s="24">
        <v>200</v>
      </c>
      <c r="H14" s="24">
        <v>202</v>
      </c>
      <c r="I14" s="24">
        <v>173</v>
      </c>
      <c r="J14" s="24">
        <v>247</v>
      </c>
      <c r="K14" s="24">
        <v>169</v>
      </c>
      <c r="L14" s="59">
        <v>175</v>
      </c>
      <c r="M14" s="24">
        <v>178</v>
      </c>
      <c r="N14" s="24"/>
      <c r="O14" s="62">
        <f>SUM(F14:N14)-SMALL(F14:M14,{1})-SMALL(F14:M14,{2})</f>
        <v>1175</v>
      </c>
      <c r="P14" s="18">
        <f t="shared" si="0"/>
        <v>195.83333333333334</v>
      </c>
      <c r="Q14" s="20">
        <f t="shared" si="1"/>
        <v>353</v>
      </c>
      <c r="R14" s="8"/>
      <c r="S14" s="128">
        <f t="shared" si="2"/>
        <v>0</v>
      </c>
    </row>
    <row r="15" spans="1:19" ht="15.75" customHeight="1">
      <c r="A15" s="14"/>
      <c r="B15" s="16">
        <v>9</v>
      </c>
      <c r="C15" s="17" t="s">
        <v>20</v>
      </c>
      <c r="D15" s="4" t="s">
        <v>30</v>
      </c>
      <c r="E15" s="5" t="s">
        <v>18</v>
      </c>
      <c r="F15" s="58">
        <v>170</v>
      </c>
      <c r="G15" s="58">
        <v>184</v>
      </c>
      <c r="H15" s="58">
        <v>227</v>
      </c>
      <c r="I15" s="58">
        <v>171</v>
      </c>
      <c r="J15" s="58">
        <v>169</v>
      </c>
      <c r="K15" s="58">
        <v>223</v>
      </c>
      <c r="L15" s="60">
        <v>193</v>
      </c>
      <c r="M15" s="60">
        <v>166</v>
      </c>
      <c r="N15" s="24"/>
      <c r="O15" s="62">
        <f>SUM(F15:N15)-SMALL(F15:M15,{1})-SMALL(F15:M15,{2})</f>
        <v>1168</v>
      </c>
      <c r="P15" s="22">
        <f t="shared" si="0"/>
        <v>194.66666666666666</v>
      </c>
      <c r="Q15" s="20">
        <f t="shared" si="1"/>
        <v>359</v>
      </c>
      <c r="R15" s="8"/>
      <c r="S15" s="128">
        <f t="shared" si="2"/>
        <v>0</v>
      </c>
    </row>
    <row r="16" spans="1:19">
      <c r="A16" s="14"/>
      <c r="B16" s="16">
        <v>10</v>
      </c>
      <c r="C16" s="17" t="s">
        <v>20</v>
      </c>
      <c r="D16" s="1" t="s">
        <v>54</v>
      </c>
      <c r="E16" s="2" t="s">
        <v>18</v>
      </c>
      <c r="F16" s="2">
        <v>222</v>
      </c>
      <c r="G16" s="2">
        <v>178</v>
      </c>
      <c r="H16" s="2">
        <v>155</v>
      </c>
      <c r="I16" s="2">
        <v>161</v>
      </c>
      <c r="J16" s="2">
        <v>168</v>
      </c>
      <c r="K16" s="2">
        <v>152</v>
      </c>
      <c r="L16" s="60">
        <v>244</v>
      </c>
      <c r="M16" s="60">
        <v>169</v>
      </c>
      <c r="N16" s="17"/>
      <c r="O16" s="62">
        <f>SUM(F16:N16)-SMALL(F16:M16,{1})-SMALL(F16:M16,{2})</f>
        <v>1142</v>
      </c>
      <c r="P16" s="18">
        <f t="shared" si="0"/>
        <v>190.33333333333334</v>
      </c>
      <c r="Q16" s="20">
        <f t="shared" si="1"/>
        <v>413</v>
      </c>
      <c r="R16" s="8"/>
      <c r="S16" s="128">
        <f t="shared" si="2"/>
        <v>0</v>
      </c>
    </row>
    <row r="17" spans="1:19">
      <c r="A17" s="14"/>
      <c r="B17" s="16">
        <v>11</v>
      </c>
      <c r="C17" s="5" t="s">
        <v>20</v>
      </c>
      <c r="D17" s="4" t="s">
        <v>36</v>
      </c>
      <c r="E17" s="91" t="s">
        <v>18</v>
      </c>
      <c r="F17" s="2">
        <v>199</v>
      </c>
      <c r="G17" s="2">
        <v>202</v>
      </c>
      <c r="H17" s="2">
        <v>199</v>
      </c>
      <c r="I17" s="2">
        <v>173</v>
      </c>
      <c r="J17" s="2">
        <v>163</v>
      </c>
      <c r="K17" s="2">
        <v>150</v>
      </c>
      <c r="L17" s="60">
        <v>178</v>
      </c>
      <c r="M17" s="60">
        <v>142</v>
      </c>
      <c r="N17" s="24"/>
      <c r="O17" s="62">
        <f>SUM(F17:N17)-SMALL(F17:M17,{1})-SMALL(F17:M17,{2})</f>
        <v>1114</v>
      </c>
      <c r="P17" s="21">
        <f t="shared" si="0"/>
        <v>185.66666666666666</v>
      </c>
      <c r="Q17" s="20">
        <f t="shared" si="1"/>
        <v>320</v>
      </c>
      <c r="R17" s="8"/>
      <c r="S17" s="128">
        <f t="shared" si="2"/>
        <v>0</v>
      </c>
    </row>
    <row r="18" spans="1:19">
      <c r="A18" s="14"/>
      <c r="B18" s="16">
        <v>12</v>
      </c>
      <c r="C18" s="17" t="s">
        <v>20</v>
      </c>
      <c r="D18" s="3" t="s">
        <v>24</v>
      </c>
      <c r="E18" s="6" t="s">
        <v>18</v>
      </c>
      <c r="F18" s="2">
        <v>177</v>
      </c>
      <c r="G18" s="2">
        <v>150</v>
      </c>
      <c r="H18" s="2">
        <v>177</v>
      </c>
      <c r="I18" s="2">
        <v>181</v>
      </c>
      <c r="J18" s="2">
        <v>149</v>
      </c>
      <c r="K18" s="2">
        <v>166</v>
      </c>
      <c r="L18" s="60">
        <v>208</v>
      </c>
      <c r="M18" s="60">
        <v>179</v>
      </c>
      <c r="N18" s="17"/>
      <c r="O18" s="62">
        <f>SUM(F18:N18)-SMALL(F18:M18,{1})-SMALL(F18:M18,{2})</f>
        <v>1088</v>
      </c>
      <c r="P18" s="18">
        <f t="shared" si="0"/>
        <v>181.33333333333334</v>
      </c>
      <c r="Q18" s="20">
        <f t="shared" si="1"/>
        <v>387</v>
      </c>
      <c r="R18" s="8"/>
      <c r="S18" s="128">
        <f t="shared" si="2"/>
        <v>0</v>
      </c>
    </row>
    <row r="19" spans="1:19" ht="16.5" customHeight="1">
      <c r="A19" s="14"/>
      <c r="B19" s="27">
        <v>13</v>
      </c>
      <c r="C19" s="17" t="s">
        <v>20</v>
      </c>
      <c r="D19" s="23" t="s">
        <v>17</v>
      </c>
      <c r="E19" s="91" t="s">
        <v>18</v>
      </c>
      <c r="F19" s="58">
        <v>166</v>
      </c>
      <c r="G19" s="58">
        <v>174</v>
      </c>
      <c r="H19" s="58">
        <v>171</v>
      </c>
      <c r="I19" s="58">
        <v>178</v>
      </c>
      <c r="J19" s="58">
        <v>124</v>
      </c>
      <c r="K19" s="58">
        <v>178</v>
      </c>
      <c r="L19" s="59">
        <v>196</v>
      </c>
      <c r="M19" s="24">
        <v>178</v>
      </c>
      <c r="N19" s="20"/>
      <c r="O19" s="62">
        <f>SUM(F19:N19)-SMALL(F19:M19,{1})-SMALL(F19:M19,{2})</f>
        <v>1075</v>
      </c>
      <c r="P19" s="18">
        <f t="shared" si="0"/>
        <v>179.16666666666666</v>
      </c>
      <c r="Q19" s="129">
        <f t="shared" si="1"/>
        <v>374</v>
      </c>
      <c r="R19" s="8"/>
      <c r="S19" s="128">
        <f t="shared" si="2"/>
        <v>0</v>
      </c>
    </row>
    <row r="20" spans="1:19">
      <c r="A20" s="14"/>
      <c r="B20" s="28">
        <v>14</v>
      </c>
      <c r="C20" s="17" t="s">
        <v>20</v>
      </c>
      <c r="D20" s="96" t="s">
        <v>35</v>
      </c>
      <c r="E20" s="97" t="s">
        <v>18</v>
      </c>
      <c r="F20" s="2">
        <v>133</v>
      </c>
      <c r="G20" s="2">
        <v>137</v>
      </c>
      <c r="H20" s="2">
        <v>226</v>
      </c>
      <c r="I20" s="2">
        <v>180</v>
      </c>
      <c r="J20" s="2">
        <v>178</v>
      </c>
      <c r="K20" s="2">
        <v>167</v>
      </c>
      <c r="L20" s="60">
        <v>147</v>
      </c>
      <c r="M20" s="60">
        <v>157</v>
      </c>
      <c r="N20" s="24"/>
      <c r="O20" s="62">
        <f>SUM(F20:N20)-SMALL(F20:M20,{1})-SMALL(F20:M20,{2})</f>
        <v>1055</v>
      </c>
      <c r="P20" s="18">
        <f t="shared" si="0"/>
        <v>175.83333333333334</v>
      </c>
      <c r="Q20" s="20">
        <f t="shared" si="1"/>
        <v>304</v>
      </c>
      <c r="R20" s="138">
        <v>172</v>
      </c>
      <c r="S20" s="139">
        <f t="shared" si="2"/>
        <v>172</v>
      </c>
    </row>
    <row r="21" spans="1:19">
      <c r="A21" s="11"/>
      <c r="B21" s="29">
        <v>15</v>
      </c>
      <c r="C21" s="17">
        <v>3</v>
      </c>
      <c r="D21" s="4" t="s">
        <v>33</v>
      </c>
      <c r="E21" s="5" t="s">
        <v>18</v>
      </c>
      <c r="F21" s="24">
        <v>172</v>
      </c>
      <c r="G21" s="24">
        <v>178</v>
      </c>
      <c r="H21" s="24">
        <v>199</v>
      </c>
      <c r="I21" s="24">
        <v>167</v>
      </c>
      <c r="J21" s="24">
        <v>144</v>
      </c>
      <c r="K21" s="24">
        <v>170</v>
      </c>
      <c r="L21" s="59">
        <v>154</v>
      </c>
      <c r="M21" s="24">
        <v>165</v>
      </c>
      <c r="N21" s="24"/>
      <c r="O21" s="62">
        <f>SUM(F21:N21)-SMALL(F21:M21,{1})-SMALL(F21:M21,{2})</f>
        <v>1051</v>
      </c>
      <c r="P21" s="18">
        <f t="shared" si="0"/>
        <v>175.16666666666666</v>
      </c>
      <c r="Q21" s="20">
        <f t="shared" si="1"/>
        <v>319</v>
      </c>
      <c r="R21" s="76">
        <v>150</v>
      </c>
      <c r="S21" s="128">
        <f t="shared" si="2"/>
        <v>150</v>
      </c>
    </row>
    <row r="22" spans="1:19">
      <c r="A22" s="11"/>
      <c r="B22" s="29">
        <v>16</v>
      </c>
      <c r="C22" s="19"/>
      <c r="D22" s="3" t="s">
        <v>55</v>
      </c>
      <c r="E22" s="6" t="s">
        <v>18</v>
      </c>
      <c r="F22" s="58">
        <v>155</v>
      </c>
      <c r="G22" s="58">
        <v>187</v>
      </c>
      <c r="H22" s="58">
        <v>168</v>
      </c>
      <c r="I22" s="58">
        <v>180</v>
      </c>
      <c r="J22" s="58">
        <v>128</v>
      </c>
      <c r="K22" s="58">
        <v>169</v>
      </c>
      <c r="L22" s="60">
        <v>166</v>
      </c>
      <c r="M22" s="60">
        <v>146</v>
      </c>
      <c r="N22" s="17"/>
      <c r="O22" s="62">
        <f>SUM(F22:N22)-SMALL(F22:M22,{1})-SMALL(F22:M22,{2})</f>
        <v>1025</v>
      </c>
      <c r="P22" s="21">
        <f t="shared" si="0"/>
        <v>170.83333333333334</v>
      </c>
      <c r="Q22" s="20">
        <f t="shared" si="1"/>
        <v>312</v>
      </c>
      <c r="R22" s="76">
        <v>0</v>
      </c>
      <c r="S22" s="128">
        <f t="shared" si="2"/>
        <v>0</v>
      </c>
    </row>
  </sheetData>
  <sortState ref="C7:Q22">
    <sortCondition descending="1" ref="O7:O22"/>
  </sortState>
  <mergeCells count="6">
    <mergeCell ref="R5:S5"/>
    <mergeCell ref="B5:P5"/>
    <mergeCell ref="E1:P1"/>
    <mergeCell ref="E2:P2"/>
    <mergeCell ref="E3:P3"/>
    <mergeCell ref="E4:P4"/>
  </mergeCells>
  <phoneticPr fontId="0" type="noConversion"/>
  <pageMargins left="0.75" right="0.75" top="1" bottom="1" header="0.5" footer="0.5"/>
  <pageSetup paperSize="9" scale="59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P44" sqref="P44"/>
    </sheetView>
  </sheetViews>
  <sheetFormatPr defaultRowHeight="15"/>
  <cols>
    <col min="1" max="1" width="2.5703125" customWidth="1"/>
    <col min="2" max="2" width="2.7109375" bestFit="1" customWidth="1"/>
    <col min="3" max="3" width="24.5703125" bestFit="1" customWidth="1"/>
    <col min="4" max="4" width="3.42578125" bestFit="1" customWidth="1"/>
    <col min="5" max="6" width="4.42578125" bestFit="1" customWidth="1"/>
    <col min="7" max="7" width="6.140625" bestFit="1" customWidth="1"/>
    <col min="8" max="8" width="5.7109375" bestFit="1" customWidth="1"/>
    <col min="10" max="10" width="2.5703125" bestFit="1" customWidth="1"/>
    <col min="11" max="11" width="3.140625" bestFit="1" customWidth="1"/>
    <col min="12" max="12" width="3.28515625" bestFit="1" customWidth="1"/>
    <col min="13" max="13" width="10.42578125" bestFit="1" customWidth="1"/>
    <col min="14" max="14" width="4.42578125" bestFit="1" customWidth="1"/>
  </cols>
  <sheetData>
    <row r="1" spans="1:14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.75">
      <c r="A2" s="33"/>
      <c r="B2" s="33"/>
      <c r="C2" s="150" t="s">
        <v>28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ht="15.75">
      <c r="A3" s="33"/>
      <c r="B3" s="33"/>
      <c r="C3" s="150" t="s">
        <v>29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15.75">
      <c r="A4" s="33"/>
      <c r="B4" s="33"/>
      <c r="C4" s="150" t="s">
        <v>52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ht="15.75">
      <c r="A5" s="33"/>
      <c r="B5" s="33"/>
      <c r="C5" s="150" t="s">
        <v>53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>
      <c r="A6" s="34"/>
      <c r="B6" s="34"/>
      <c r="C6" s="34"/>
      <c r="D6" s="34"/>
      <c r="E6" s="34"/>
      <c r="F6" s="34"/>
      <c r="G6" s="34"/>
      <c r="H6" s="34"/>
      <c r="I6" s="33"/>
      <c r="J6" s="33"/>
      <c r="K6" s="33"/>
      <c r="L6" s="33"/>
      <c r="M6" s="33"/>
      <c r="N6" s="33"/>
    </row>
    <row r="7" spans="1:14" ht="15.75">
      <c r="A7" s="35"/>
      <c r="B7" s="33"/>
      <c r="C7" s="33"/>
      <c r="D7" s="33"/>
      <c r="E7" s="33"/>
      <c r="F7" s="151" t="s">
        <v>38</v>
      </c>
      <c r="G7" s="151"/>
      <c r="H7" s="151"/>
      <c r="I7" s="151"/>
      <c r="J7" s="151"/>
      <c r="K7" s="151"/>
      <c r="L7" s="151"/>
      <c r="M7" s="33"/>
      <c r="N7" s="33"/>
    </row>
    <row r="8" spans="1:14" ht="15.75" thickBot="1">
      <c r="A8" s="35"/>
      <c r="B8" s="149" t="s">
        <v>39</v>
      </c>
      <c r="C8" s="149"/>
      <c r="D8" s="149"/>
      <c r="E8" s="149"/>
      <c r="F8" s="149"/>
      <c r="G8" s="149"/>
      <c r="H8" s="149"/>
      <c r="I8" s="149"/>
      <c r="J8" s="57"/>
      <c r="K8" s="57"/>
      <c r="L8" s="57"/>
      <c r="M8" s="57"/>
      <c r="N8" s="57"/>
    </row>
    <row r="9" spans="1:14" ht="15.75" thickBot="1">
      <c r="A9" s="34"/>
      <c r="B9" s="152" t="s">
        <v>0</v>
      </c>
      <c r="C9" s="153" t="s">
        <v>40</v>
      </c>
      <c r="D9" s="153" t="s">
        <v>41</v>
      </c>
      <c r="E9" s="153">
        <v>1</v>
      </c>
      <c r="F9" s="153">
        <v>2</v>
      </c>
      <c r="G9" s="154" t="s">
        <v>42</v>
      </c>
      <c r="H9" s="153" t="s">
        <v>43</v>
      </c>
      <c r="I9" s="155" t="s">
        <v>44</v>
      </c>
      <c r="J9" s="48"/>
      <c r="K9" s="48"/>
      <c r="L9" s="46"/>
      <c r="M9" s="46"/>
      <c r="N9" s="46"/>
    </row>
    <row r="10" spans="1:14">
      <c r="A10" s="34"/>
      <c r="B10" s="156">
        <v>7</v>
      </c>
      <c r="C10" s="157" t="s">
        <v>19</v>
      </c>
      <c r="D10" s="158"/>
      <c r="E10" s="159">
        <v>205</v>
      </c>
      <c r="F10" s="159">
        <v>211</v>
      </c>
      <c r="G10" s="160">
        <f t="shared" ref="G10:G17" si="0">SUM(D10:F10)/2</f>
        <v>208</v>
      </c>
      <c r="H10" s="161">
        <f t="shared" ref="H10:H17" si="1">SUM(D10:F10)</f>
        <v>416</v>
      </c>
      <c r="I10" s="162" t="s">
        <v>45</v>
      </c>
      <c r="J10" s="49"/>
      <c r="K10" s="49"/>
      <c r="L10" s="46"/>
      <c r="M10" s="46"/>
      <c r="N10" s="46"/>
    </row>
    <row r="11" spans="1:14">
      <c r="A11" s="34"/>
      <c r="B11" s="38">
        <v>9</v>
      </c>
      <c r="C11" s="4" t="s">
        <v>30</v>
      </c>
      <c r="D11" s="68"/>
      <c r="E11" s="1">
        <v>200</v>
      </c>
      <c r="F11" s="1">
        <v>184</v>
      </c>
      <c r="G11" s="69">
        <f t="shared" si="0"/>
        <v>192</v>
      </c>
      <c r="H11" s="70">
        <f t="shared" si="1"/>
        <v>384</v>
      </c>
      <c r="I11" s="71" t="s">
        <v>45</v>
      </c>
      <c r="J11" s="49"/>
      <c r="K11" s="49"/>
      <c r="L11" s="46"/>
      <c r="M11" s="46"/>
      <c r="N11" s="46"/>
    </row>
    <row r="12" spans="1:14">
      <c r="A12" s="34"/>
      <c r="B12" s="38">
        <v>13</v>
      </c>
      <c r="C12" s="23" t="s">
        <v>17</v>
      </c>
      <c r="D12" s="68"/>
      <c r="E12" s="1">
        <v>202</v>
      </c>
      <c r="F12" s="1">
        <v>156</v>
      </c>
      <c r="G12" s="69">
        <f t="shared" si="0"/>
        <v>179</v>
      </c>
      <c r="H12" s="70">
        <f t="shared" si="1"/>
        <v>358</v>
      </c>
      <c r="I12" s="71" t="s">
        <v>45</v>
      </c>
      <c r="J12" s="49"/>
      <c r="K12" s="49"/>
      <c r="L12" s="46"/>
      <c r="M12" s="46"/>
      <c r="N12" s="46"/>
    </row>
    <row r="13" spans="1:14">
      <c r="A13" s="34"/>
      <c r="B13" s="38">
        <v>8</v>
      </c>
      <c r="C13" s="30" t="s">
        <v>21</v>
      </c>
      <c r="D13" s="105"/>
      <c r="E13" s="61">
        <v>175</v>
      </c>
      <c r="F13" s="61">
        <v>181</v>
      </c>
      <c r="G13" s="69">
        <f t="shared" si="0"/>
        <v>178</v>
      </c>
      <c r="H13" s="70">
        <f t="shared" si="1"/>
        <v>356</v>
      </c>
      <c r="I13" s="71" t="s">
        <v>45</v>
      </c>
      <c r="J13" s="49"/>
      <c r="K13" s="49"/>
      <c r="L13" s="46"/>
      <c r="M13" s="46"/>
      <c r="N13" s="46"/>
    </row>
    <row r="14" spans="1:14">
      <c r="A14" s="34"/>
      <c r="B14" s="39">
        <v>11</v>
      </c>
      <c r="C14" s="4" t="s">
        <v>36</v>
      </c>
      <c r="D14" s="4">
        <v>16</v>
      </c>
      <c r="E14" s="1">
        <v>193</v>
      </c>
      <c r="F14" s="1">
        <v>141</v>
      </c>
      <c r="G14" s="69">
        <f t="shared" si="0"/>
        <v>175</v>
      </c>
      <c r="H14" s="70">
        <f t="shared" si="1"/>
        <v>350</v>
      </c>
      <c r="I14" s="71">
        <v>12</v>
      </c>
      <c r="J14" s="49"/>
      <c r="K14" s="49"/>
      <c r="L14" s="46"/>
      <c r="M14" s="46"/>
      <c r="N14" s="46"/>
    </row>
    <row r="15" spans="1:14">
      <c r="A15" s="34"/>
      <c r="B15" s="39">
        <v>10</v>
      </c>
      <c r="C15" s="1" t="s">
        <v>54</v>
      </c>
      <c r="D15" s="4"/>
      <c r="E15" s="1">
        <v>159</v>
      </c>
      <c r="F15" s="1">
        <v>177</v>
      </c>
      <c r="G15" s="69">
        <f t="shared" si="0"/>
        <v>168</v>
      </c>
      <c r="H15" s="70">
        <f t="shared" si="1"/>
        <v>336</v>
      </c>
      <c r="I15" s="71">
        <v>13</v>
      </c>
      <c r="J15" s="49"/>
      <c r="K15" s="49"/>
      <c r="L15" s="46"/>
      <c r="M15" s="46"/>
      <c r="N15" s="46"/>
    </row>
    <row r="16" spans="1:14">
      <c r="A16" s="34"/>
      <c r="B16" s="39">
        <v>14</v>
      </c>
      <c r="C16" s="3" t="s">
        <v>35</v>
      </c>
      <c r="D16" s="1"/>
      <c r="E16" s="1">
        <v>163</v>
      </c>
      <c r="F16" s="1">
        <v>172</v>
      </c>
      <c r="G16" s="69">
        <f t="shared" si="0"/>
        <v>167.5</v>
      </c>
      <c r="H16" s="70">
        <f t="shared" si="1"/>
        <v>335</v>
      </c>
      <c r="I16" s="71">
        <v>14</v>
      </c>
      <c r="J16" s="49"/>
      <c r="K16" s="49"/>
      <c r="L16" s="46"/>
      <c r="M16" s="46"/>
      <c r="N16" s="46"/>
    </row>
    <row r="17" spans="1:14" ht="15.75" thickBot="1">
      <c r="A17" s="34"/>
      <c r="B17" s="40">
        <v>12</v>
      </c>
      <c r="C17" s="163" t="s">
        <v>24</v>
      </c>
      <c r="D17" s="72"/>
      <c r="E17" s="72">
        <v>145</v>
      </c>
      <c r="F17" s="72">
        <v>167</v>
      </c>
      <c r="G17" s="73">
        <f t="shared" si="0"/>
        <v>156</v>
      </c>
      <c r="H17" s="74">
        <f t="shared" si="1"/>
        <v>312</v>
      </c>
      <c r="I17" s="75" t="s">
        <v>50</v>
      </c>
      <c r="J17" s="49"/>
      <c r="K17" s="49"/>
      <c r="L17" s="46"/>
      <c r="M17" s="46"/>
      <c r="N17" s="46"/>
    </row>
    <row r="18" spans="1:14" ht="15.75" thickBot="1">
      <c r="A18" s="34"/>
      <c r="B18" s="145" t="s">
        <v>46</v>
      </c>
      <c r="C18" s="145"/>
      <c r="D18" s="145"/>
      <c r="E18" s="145"/>
      <c r="F18" s="145"/>
      <c r="G18" s="145"/>
      <c r="H18" s="145"/>
      <c r="I18" s="145"/>
      <c r="J18" s="50"/>
      <c r="K18" s="50"/>
      <c r="L18" s="46"/>
      <c r="M18" s="46"/>
      <c r="N18" s="46"/>
    </row>
    <row r="19" spans="1:14" ht="15.75" thickBot="1">
      <c r="A19" s="34"/>
      <c r="B19" s="51" t="s">
        <v>0</v>
      </c>
      <c r="C19" s="52" t="s">
        <v>40</v>
      </c>
      <c r="D19" s="52" t="s">
        <v>41</v>
      </c>
      <c r="E19" s="52">
        <v>1</v>
      </c>
      <c r="F19" s="52">
        <v>2</v>
      </c>
      <c r="G19" s="53" t="s">
        <v>42</v>
      </c>
      <c r="H19" s="52" t="s">
        <v>43</v>
      </c>
      <c r="I19" s="54" t="s">
        <v>44</v>
      </c>
      <c r="J19" s="55"/>
      <c r="K19" s="55"/>
      <c r="L19" s="46"/>
      <c r="M19" s="46"/>
      <c r="N19" s="46"/>
    </row>
    <row r="20" spans="1:14">
      <c r="A20" s="34"/>
      <c r="B20" s="37">
        <v>4</v>
      </c>
      <c r="C20" s="100" t="s">
        <v>31</v>
      </c>
      <c r="D20" s="106"/>
      <c r="E20" s="7">
        <v>209</v>
      </c>
      <c r="F20" s="7">
        <v>227</v>
      </c>
      <c r="G20" s="65">
        <f t="shared" ref="G20:G27" si="2">SUM(D20:F20)/2</f>
        <v>218</v>
      </c>
      <c r="H20" s="66">
        <f t="shared" ref="H20:H27" si="3">SUM(D20:F20)</f>
        <v>436</v>
      </c>
      <c r="I20" s="67" t="s">
        <v>45</v>
      </c>
      <c r="J20" s="55"/>
      <c r="K20" s="55"/>
      <c r="L20" s="46"/>
      <c r="M20" s="46"/>
      <c r="N20" s="46"/>
    </row>
    <row r="21" spans="1:14">
      <c r="A21" s="34"/>
      <c r="B21" s="38">
        <v>5</v>
      </c>
      <c r="C21" s="3" t="s">
        <v>25</v>
      </c>
      <c r="D21" s="77"/>
      <c r="E21" s="1">
        <v>192</v>
      </c>
      <c r="F21" s="1">
        <v>228</v>
      </c>
      <c r="G21" s="65">
        <f t="shared" si="2"/>
        <v>210</v>
      </c>
      <c r="H21" s="66">
        <f t="shared" si="3"/>
        <v>420</v>
      </c>
      <c r="I21" s="71" t="s">
        <v>45</v>
      </c>
      <c r="J21" s="50"/>
      <c r="K21" s="50"/>
      <c r="L21" s="46"/>
      <c r="M21" s="46"/>
      <c r="N21" s="46"/>
    </row>
    <row r="22" spans="1:14">
      <c r="A22" s="34"/>
      <c r="B22" s="38">
        <v>9</v>
      </c>
      <c r="C22" s="4" t="s">
        <v>30</v>
      </c>
      <c r="D22" s="77"/>
      <c r="E22" s="1">
        <v>225</v>
      </c>
      <c r="F22" s="1">
        <v>194</v>
      </c>
      <c r="G22" s="65">
        <f t="shared" si="2"/>
        <v>209.5</v>
      </c>
      <c r="H22" s="66">
        <f t="shared" si="3"/>
        <v>419</v>
      </c>
      <c r="I22" s="71" t="s">
        <v>45</v>
      </c>
      <c r="J22" s="55"/>
      <c r="K22" s="55"/>
      <c r="L22" s="46"/>
      <c r="M22" s="46"/>
      <c r="N22" s="46"/>
    </row>
    <row r="23" spans="1:14">
      <c r="A23" s="34"/>
      <c r="B23" s="38">
        <v>8</v>
      </c>
      <c r="C23" s="30" t="s">
        <v>21</v>
      </c>
      <c r="D23" s="77"/>
      <c r="E23" s="1">
        <v>221</v>
      </c>
      <c r="F23" s="1">
        <v>171</v>
      </c>
      <c r="G23" s="65">
        <f t="shared" si="2"/>
        <v>196</v>
      </c>
      <c r="H23" s="66">
        <f t="shared" si="3"/>
        <v>392</v>
      </c>
      <c r="I23" s="71" t="s">
        <v>45</v>
      </c>
      <c r="J23" s="55"/>
      <c r="K23" s="55"/>
      <c r="L23" s="46"/>
      <c r="M23" s="46"/>
      <c r="N23" s="46"/>
    </row>
    <row r="24" spans="1:14">
      <c r="A24" s="34"/>
      <c r="B24" s="42">
        <v>13</v>
      </c>
      <c r="C24" s="23" t="s">
        <v>17</v>
      </c>
      <c r="D24" s="77"/>
      <c r="E24" s="1">
        <v>185</v>
      </c>
      <c r="F24" s="1">
        <v>182</v>
      </c>
      <c r="G24" s="65">
        <f t="shared" si="2"/>
        <v>183.5</v>
      </c>
      <c r="H24" s="66">
        <f t="shared" si="3"/>
        <v>367</v>
      </c>
      <c r="I24" s="71">
        <v>9</v>
      </c>
      <c r="J24" s="55"/>
      <c r="K24" s="55"/>
      <c r="L24" s="46"/>
      <c r="M24" s="46"/>
      <c r="N24" s="46"/>
    </row>
    <row r="25" spans="1:14">
      <c r="A25" s="34"/>
      <c r="B25" s="39">
        <v>7</v>
      </c>
      <c r="C25" s="23" t="s">
        <v>19</v>
      </c>
      <c r="D25" s="77"/>
      <c r="E25" s="1">
        <v>171</v>
      </c>
      <c r="F25" s="1">
        <v>195</v>
      </c>
      <c r="G25" s="65">
        <f t="shared" si="2"/>
        <v>183</v>
      </c>
      <c r="H25" s="66">
        <f t="shared" si="3"/>
        <v>366</v>
      </c>
      <c r="I25" s="71">
        <v>10</v>
      </c>
      <c r="J25" s="56"/>
      <c r="K25" s="56"/>
      <c r="L25" s="46"/>
      <c r="M25" s="46"/>
      <c r="N25" s="46"/>
    </row>
    <row r="26" spans="1:14">
      <c r="A26" s="33"/>
      <c r="B26" s="39">
        <v>6</v>
      </c>
      <c r="C26" s="3" t="s">
        <v>34</v>
      </c>
      <c r="D26" s="77"/>
      <c r="E26" s="1">
        <v>135</v>
      </c>
      <c r="F26" s="1">
        <v>221</v>
      </c>
      <c r="G26" s="65">
        <f t="shared" si="2"/>
        <v>178</v>
      </c>
      <c r="H26" s="66">
        <f t="shared" si="3"/>
        <v>356</v>
      </c>
      <c r="I26" s="71" t="s">
        <v>50</v>
      </c>
      <c r="J26" s="56"/>
      <c r="K26" s="56"/>
      <c r="L26" s="46"/>
      <c r="M26" s="46"/>
      <c r="N26" s="46"/>
    </row>
    <row r="27" spans="1:14" ht="15.75" thickBot="1">
      <c r="A27" s="33"/>
      <c r="B27" s="39">
        <v>3</v>
      </c>
      <c r="C27" s="3" t="s">
        <v>51</v>
      </c>
      <c r="D27" s="78"/>
      <c r="E27" s="72">
        <v>163</v>
      </c>
      <c r="F27" s="72">
        <v>189</v>
      </c>
      <c r="G27" s="79">
        <f t="shared" si="2"/>
        <v>176</v>
      </c>
      <c r="H27" s="80">
        <f t="shared" si="3"/>
        <v>352</v>
      </c>
      <c r="I27" s="75">
        <v>11</v>
      </c>
      <c r="J27" s="46"/>
      <c r="K27" s="46"/>
      <c r="L27" s="46"/>
      <c r="M27" s="46"/>
      <c r="N27" s="46"/>
    </row>
    <row r="28" spans="1:14" ht="15.75" thickBot="1">
      <c r="A28" s="33"/>
      <c r="B28" s="145" t="s">
        <v>47</v>
      </c>
      <c r="C28" s="145"/>
      <c r="D28" s="145"/>
      <c r="E28" s="145"/>
      <c r="F28" s="145"/>
      <c r="G28" s="145"/>
      <c r="H28" s="145"/>
      <c r="I28" s="145"/>
      <c r="J28" s="46"/>
      <c r="K28" s="46"/>
      <c r="L28" s="146" t="s">
        <v>48</v>
      </c>
      <c r="M28" s="146"/>
      <c r="N28" s="146"/>
    </row>
    <row r="29" spans="1:14" ht="15.75" thickBot="1">
      <c r="A29" s="33"/>
      <c r="B29" s="51" t="s">
        <v>0</v>
      </c>
      <c r="C29" s="81" t="s">
        <v>40</v>
      </c>
      <c r="D29" s="81" t="s">
        <v>41</v>
      </c>
      <c r="E29" s="81">
        <v>1</v>
      </c>
      <c r="F29" s="81">
        <v>2</v>
      </c>
      <c r="G29" s="82" t="s">
        <v>42</v>
      </c>
      <c r="H29" s="81" t="s">
        <v>43</v>
      </c>
      <c r="I29" s="83" t="s">
        <v>44</v>
      </c>
      <c r="J29" s="46"/>
      <c r="K29" s="46"/>
      <c r="L29" s="84" t="s">
        <v>0</v>
      </c>
      <c r="M29" s="85" t="s">
        <v>40</v>
      </c>
      <c r="N29" s="86"/>
    </row>
    <row r="30" spans="1:14">
      <c r="A30" s="33"/>
      <c r="B30" s="37">
        <v>1</v>
      </c>
      <c r="C30" s="99" t="s">
        <v>56</v>
      </c>
      <c r="D30" s="64"/>
      <c r="E30" s="7">
        <v>212</v>
      </c>
      <c r="F30" s="7">
        <v>213</v>
      </c>
      <c r="G30" s="65">
        <f t="shared" ref="G30:G35" si="4">SUM(D30:F30)/2</f>
        <v>212.5</v>
      </c>
      <c r="H30" s="66">
        <f t="shared" ref="H30:H35" si="5">SUM(D30:F30)</f>
        <v>425</v>
      </c>
      <c r="I30" s="67" t="s">
        <v>45</v>
      </c>
      <c r="J30" s="46"/>
      <c r="K30" s="46"/>
      <c r="L30" s="92">
        <v>1</v>
      </c>
      <c r="M30" s="114" t="s">
        <v>59</v>
      </c>
      <c r="N30" s="93">
        <v>205</v>
      </c>
    </row>
    <row r="31" spans="1:14">
      <c r="A31" s="33"/>
      <c r="B31" s="38">
        <v>4</v>
      </c>
      <c r="C31" s="4" t="s">
        <v>31</v>
      </c>
      <c r="D31" s="77"/>
      <c r="E31" s="1">
        <v>207</v>
      </c>
      <c r="F31" s="1">
        <v>200</v>
      </c>
      <c r="G31" s="65">
        <f t="shared" si="4"/>
        <v>203.5</v>
      </c>
      <c r="H31" s="66">
        <f t="shared" si="5"/>
        <v>407</v>
      </c>
      <c r="I31" s="71" t="s">
        <v>45</v>
      </c>
      <c r="J31" s="46"/>
      <c r="K31" s="46"/>
      <c r="L31" s="94">
        <f>L30+1</f>
        <v>2</v>
      </c>
      <c r="M31" s="114" t="s">
        <v>62</v>
      </c>
      <c r="N31" s="95">
        <v>202</v>
      </c>
    </row>
    <row r="32" spans="1:14">
      <c r="A32" s="33"/>
      <c r="B32" s="37">
        <v>5</v>
      </c>
      <c r="C32" s="31" t="s">
        <v>25</v>
      </c>
      <c r="D32" s="77"/>
      <c r="E32" s="1">
        <v>216</v>
      </c>
      <c r="F32" s="1">
        <v>189</v>
      </c>
      <c r="G32" s="65">
        <f t="shared" si="4"/>
        <v>202.5</v>
      </c>
      <c r="H32" s="66">
        <f t="shared" si="5"/>
        <v>405</v>
      </c>
      <c r="I32" s="71" t="s">
        <v>45</v>
      </c>
      <c r="J32" s="46"/>
      <c r="K32" s="46"/>
      <c r="L32" s="87">
        <f t="shared" ref="L32:L39" si="6">L31+1</f>
        <v>3</v>
      </c>
      <c r="M32" s="110" t="s">
        <v>65</v>
      </c>
      <c r="N32" s="89">
        <v>198</v>
      </c>
    </row>
    <row r="33" spans="1:14">
      <c r="A33" s="33"/>
      <c r="B33" s="38">
        <v>2</v>
      </c>
      <c r="C33" s="3" t="s">
        <v>32</v>
      </c>
      <c r="D33" s="77"/>
      <c r="E33" s="1">
        <v>195</v>
      </c>
      <c r="F33" s="1">
        <v>192</v>
      </c>
      <c r="G33" s="65">
        <f t="shared" si="4"/>
        <v>193.5</v>
      </c>
      <c r="H33" s="66">
        <f t="shared" si="5"/>
        <v>387</v>
      </c>
      <c r="I33" s="71" t="s">
        <v>45</v>
      </c>
      <c r="J33" s="46"/>
      <c r="K33" s="46"/>
      <c r="L33" s="87">
        <f t="shared" si="6"/>
        <v>4</v>
      </c>
      <c r="M33" s="57" t="s">
        <v>63</v>
      </c>
      <c r="N33" s="88">
        <v>187</v>
      </c>
    </row>
    <row r="34" spans="1:14">
      <c r="A34" s="33"/>
      <c r="B34" s="39">
        <v>8</v>
      </c>
      <c r="C34" s="30" t="s">
        <v>21</v>
      </c>
      <c r="D34" s="77"/>
      <c r="E34" s="1">
        <v>217</v>
      </c>
      <c r="F34" s="1">
        <v>169</v>
      </c>
      <c r="G34" s="65">
        <f t="shared" si="4"/>
        <v>193</v>
      </c>
      <c r="H34" s="66">
        <f t="shared" si="5"/>
        <v>386</v>
      </c>
      <c r="I34" s="71">
        <v>7</v>
      </c>
      <c r="J34" s="46"/>
      <c r="K34" s="46"/>
      <c r="L34" s="87">
        <f t="shared" si="6"/>
        <v>5</v>
      </c>
      <c r="M34" s="109" t="s">
        <v>60</v>
      </c>
      <c r="N34" s="88">
        <v>185</v>
      </c>
    </row>
    <row r="35" spans="1:14" ht="15.75" thickBot="1">
      <c r="A35" s="33"/>
      <c r="B35" s="39">
        <v>9</v>
      </c>
      <c r="C35" s="4" t="s">
        <v>30</v>
      </c>
      <c r="D35" s="78"/>
      <c r="E35" s="72">
        <v>164</v>
      </c>
      <c r="F35" s="72">
        <v>193</v>
      </c>
      <c r="G35" s="79">
        <f t="shared" si="4"/>
        <v>178.5</v>
      </c>
      <c r="H35" s="80">
        <f t="shared" si="5"/>
        <v>357</v>
      </c>
      <c r="I35" s="75">
        <v>8</v>
      </c>
      <c r="J35" s="46"/>
      <c r="K35" s="46"/>
      <c r="L35" s="87">
        <f t="shared" si="6"/>
        <v>6</v>
      </c>
      <c r="M35" s="110" t="s">
        <v>64</v>
      </c>
      <c r="N35" s="89">
        <v>177</v>
      </c>
    </row>
    <row r="36" spans="1:14" ht="15.75" thickBot="1">
      <c r="A36" s="33"/>
      <c r="B36" s="145" t="s">
        <v>38</v>
      </c>
      <c r="C36" s="145"/>
      <c r="D36" s="145"/>
      <c r="E36" s="145"/>
      <c r="F36" s="145"/>
      <c r="G36" s="145"/>
      <c r="H36" s="145"/>
      <c r="I36" s="145"/>
      <c r="J36" s="46"/>
      <c r="K36" s="46"/>
      <c r="L36" s="87">
        <f t="shared" si="6"/>
        <v>7</v>
      </c>
      <c r="M36" s="107" t="s">
        <v>58</v>
      </c>
      <c r="N36" s="89">
        <v>170</v>
      </c>
    </row>
    <row r="37" spans="1:14">
      <c r="A37" s="33"/>
      <c r="B37" s="47" t="s">
        <v>0</v>
      </c>
      <c r="C37" s="117" t="s">
        <v>40</v>
      </c>
      <c r="D37" s="117" t="s">
        <v>41</v>
      </c>
      <c r="E37" s="117">
        <v>1</v>
      </c>
      <c r="F37" s="117">
        <v>2</v>
      </c>
      <c r="G37" s="118" t="s">
        <v>42</v>
      </c>
      <c r="H37" s="117" t="s">
        <v>43</v>
      </c>
      <c r="I37" s="119" t="s">
        <v>44</v>
      </c>
      <c r="J37" s="120"/>
      <c r="K37" s="121"/>
      <c r="L37" s="111">
        <f t="shared" si="6"/>
        <v>8</v>
      </c>
      <c r="M37" s="109" t="s">
        <v>61</v>
      </c>
      <c r="N37" s="88">
        <v>168</v>
      </c>
    </row>
    <row r="38" spans="1:14">
      <c r="A38" s="33"/>
      <c r="B38" s="39">
        <v>6</v>
      </c>
      <c r="C38" s="3" t="s">
        <v>34</v>
      </c>
      <c r="D38" s="1"/>
      <c r="E38" s="1">
        <v>205</v>
      </c>
      <c r="F38" s="1">
        <v>183</v>
      </c>
      <c r="G38" s="69">
        <f t="shared" ref="G38:G43" si="7">SUM(D38:F38)/2</f>
        <v>194</v>
      </c>
      <c r="H38" s="1">
        <f t="shared" ref="H38:H43" si="8">SUM(D38:F38)</f>
        <v>388</v>
      </c>
      <c r="I38" s="6">
        <v>1</v>
      </c>
      <c r="J38" s="112"/>
      <c r="K38" s="122"/>
      <c r="L38" s="111">
        <f t="shared" si="6"/>
        <v>9</v>
      </c>
      <c r="M38" s="108" t="s">
        <v>66</v>
      </c>
      <c r="N38" s="89">
        <v>167</v>
      </c>
    </row>
    <row r="39" spans="1:14" ht="15.75" thickBot="1">
      <c r="A39" s="33"/>
      <c r="B39" s="39">
        <v>4</v>
      </c>
      <c r="C39" s="4" t="s">
        <v>31</v>
      </c>
      <c r="D39" s="1"/>
      <c r="E39" s="1">
        <v>172</v>
      </c>
      <c r="F39" s="1">
        <v>198</v>
      </c>
      <c r="G39" s="69">
        <f t="shared" si="7"/>
        <v>185</v>
      </c>
      <c r="H39" s="1">
        <f t="shared" si="8"/>
        <v>370</v>
      </c>
      <c r="I39" s="6">
        <v>2</v>
      </c>
      <c r="J39" s="112"/>
      <c r="K39" s="122"/>
      <c r="L39" s="111">
        <f t="shared" si="6"/>
        <v>10</v>
      </c>
      <c r="M39" s="113" t="s">
        <v>57</v>
      </c>
      <c r="N39" s="90">
        <v>161</v>
      </c>
    </row>
    <row r="40" spans="1:14" ht="18.75">
      <c r="A40" s="33"/>
      <c r="B40" s="39">
        <v>2</v>
      </c>
      <c r="C40" s="3" t="s">
        <v>32</v>
      </c>
      <c r="D40" s="1"/>
      <c r="E40" s="1">
        <v>173</v>
      </c>
      <c r="F40" s="1">
        <v>185</v>
      </c>
      <c r="G40" s="69">
        <f t="shared" si="7"/>
        <v>179</v>
      </c>
      <c r="H40" s="1">
        <f t="shared" si="8"/>
        <v>358</v>
      </c>
      <c r="I40" s="6">
        <v>3</v>
      </c>
      <c r="J40" s="115" t="s">
        <v>67</v>
      </c>
      <c r="K40" s="123" t="s">
        <v>67</v>
      </c>
      <c r="L40" s="116"/>
      <c r="M40" s="46"/>
      <c r="N40" s="46"/>
    </row>
    <row r="41" spans="1:14" ht="18.75">
      <c r="A41" s="33"/>
      <c r="B41" s="39">
        <v>5</v>
      </c>
      <c r="C41" s="3" t="s">
        <v>25</v>
      </c>
      <c r="D41" s="1"/>
      <c r="E41" s="1">
        <v>173</v>
      </c>
      <c r="F41" s="1">
        <v>185</v>
      </c>
      <c r="G41" s="69">
        <f t="shared" si="7"/>
        <v>179</v>
      </c>
      <c r="H41" s="1">
        <f t="shared" si="8"/>
        <v>358</v>
      </c>
      <c r="I41" s="6">
        <v>4</v>
      </c>
      <c r="J41" s="115" t="s">
        <v>67</v>
      </c>
      <c r="K41" s="123">
        <v>9</v>
      </c>
      <c r="L41" s="116"/>
      <c r="M41" s="46"/>
      <c r="N41" s="46"/>
    </row>
    <row r="42" spans="1:14">
      <c r="A42" s="33"/>
      <c r="B42" s="39">
        <v>1</v>
      </c>
      <c r="C42" s="30" t="s">
        <v>56</v>
      </c>
      <c r="D42" s="1"/>
      <c r="E42" s="1">
        <v>202</v>
      </c>
      <c r="F42" s="1">
        <v>139</v>
      </c>
      <c r="G42" s="69">
        <f t="shared" si="7"/>
        <v>170.5</v>
      </c>
      <c r="H42" s="1">
        <f t="shared" si="8"/>
        <v>341</v>
      </c>
      <c r="I42" s="6">
        <v>5</v>
      </c>
      <c r="J42" s="112"/>
      <c r="K42" s="122"/>
      <c r="L42" s="46"/>
      <c r="M42" s="46"/>
      <c r="N42" s="46"/>
    </row>
    <row r="43" spans="1:14" ht="15.75" thickBot="1">
      <c r="A43" s="43"/>
      <c r="B43" s="40">
        <v>12</v>
      </c>
      <c r="C43" s="124" t="s">
        <v>24</v>
      </c>
      <c r="D43" s="72"/>
      <c r="E43" s="72">
        <v>180</v>
      </c>
      <c r="F43" s="72">
        <v>151</v>
      </c>
      <c r="G43" s="73">
        <f t="shared" si="7"/>
        <v>165.5</v>
      </c>
      <c r="H43" s="72">
        <f t="shared" si="8"/>
        <v>331</v>
      </c>
      <c r="I43" s="125">
        <v>6</v>
      </c>
      <c r="J43" s="126"/>
      <c r="K43" s="127"/>
      <c r="L43" s="46"/>
      <c r="M43" s="46"/>
      <c r="N43" s="46"/>
    </row>
    <row r="44" spans="1:14">
      <c r="A44" s="36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46"/>
      <c r="M44" s="46"/>
      <c r="N44" s="46"/>
    </row>
    <row r="45" spans="1:14">
      <c r="A45" s="41"/>
      <c r="B45" s="34"/>
      <c r="C45" s="33"/>
      <c r="D45" s="33"/>
      <c r="E45" s="33"/>
      <c r="F45" s="33"/>
      <c r="G45" s="33"/>
      <c r="H45" s="33"/>
      <c r="I45" s="33"/>
      <c r="J45" s="33"/>
      <c r="K45" s="33"/>
      <c r="L45" s="46"/>
      <c r="M45" s="46"/>
      <c r="N45" s="46"/>
    </row>
    <row r="46" spans="1:14" ht="15.75" thickBot="1">
      <c r="A46" s="41"/>
      <c r="B46" s="34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1:14" ht="16.5" thickBot="1">
      <c r="A47" s="41"/>
      <c r="B47" s="34"/>
      <c r="C47" s="44" t="s">
        <v>49</v>
      </c>
      <c r="D47" s="147" t="s">
        <v>34</v>
      </c>
      <c r="E47" s="147"/>
      <c r="F47" s="147"/>
      <c r="G47" s="147"/>
      <c r="H47" s="147"/>
      <c r="I47" s="148"/>
      <c r="J47" s="33"/>
      <c r="K47" s="33"/>
      <c r="L47" s="33"/>
      <c r="M47" s="33"/>
      <c r="N47" s="33"/>
    </row>
    <row r="48" spans="1:14">
      <c r="A48" s="41"/>
      <c r="B48" s="34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spans="1:14">
      <c r="A49" s="45"/>
      <c r="B49" s="34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1:14">
      <c r="A50" s="34"/>
      <c r="B50" s="34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>
      <c r="A51" s="34"/>
      <c r="B51" s="34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</row>
    <row r="52" spans="1:14">
      <c r="L52" s="33"/>
      <c r="M52" s="33"/>
      <c r="N52" s="33"/>
    </row>
    <row r="53" spans="1:14">
      <c r="L53" s="33"/>
      <c r="M53" s="33"/>
      <c r="N53" s="33"/>
    </row>
  </sheetData>
  <sortState ref="C38:H43">
    <sortCondition descending="1" ref="H38:H43"/>
  </sortState>
  <mergeCells count="11">
    <mergeCell ref="B8:I8"/>
    <mergeCell ref="C2:N2"/>
    <mergeCell ref="C3:N3"/>
    <mergeCell ref="C4:N4"/>
    <mergeCell ref="C5:N5"/>
    <mergeCell ref="F7:L7"/>
    <mergeCell ref="B18:I18"/>
    <mergeCell ref="B28:I28"/>
    <mergeCell ref="L28:N28"/>
    <mergeCell ref="B36:I36"/>
    <mergeCell ref="D47:I4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квалификация</vt:lpstr>
      <vt:lpstr>финал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Федор</cp:lastModifiedBy>
  <cp:lastPrinted>2016-06-14T05:54:03Z</cp:lastPrinted>
  <dcterms:created xsi:type="dcterms:W3CDTF">2014-04-14T04:21:44Z</dcterms:created>
  <dcterms:modified xsi:type="dcterms:W3CDTF">2016-06-14T05:55:56Z</dcterms:modified>
</cp:coreProperties>
</file>