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8130" tabRatio="589" activeTab="3"/>
  </bookViews>
  <sheets>
    <sheet name="жен" sheetId="1" r:id="rId1"/>
    <sheet name="муж" sheetId="2" r:id="rId2"/>
    <sheet name="рр жен" sheetId="3" r:id="rId3"/>
    <sheet name="рр муж" sheetId="4" r:id="rId4"/>
  </sheets>
  <definedNames>
    <definedName name="_xlnm.Print_Area" localSheetId="0">'жен'!$B$1:$U$57</definedName>
    <definedName name="_xlnm.Print_Area" localSheetId="1">'муж'!$B$1:$U$118</definedName>
  </definedNames>
  <calcPr fullCalcOnLoad="1"/>
</workbook>
</file>

<file path=xl/sharedStrings.xml><?xml version="1.0" encoding="utf-8"?>
<sst xmlns="http://schemas.openxmlformats.org/spreadsheetml/2006/main" count="489" uniqueCount="236">
  <si>
    <t>место</t>
  </si>
  <si>
    <t>ФАМИЛИЯ ИМЯ</t>
  </si>
  <si>
    <t>КЛУБ, ГОРОД</t>
  </si>
  <si>
    <t>1 игра</t>
  </si>
  <si>
    <t>2 игра</t>
  </si>
  <si>
    <t>3 игра</t>
  </si>
  <si>
    <t>4 игра</t>
  </si>
  <si>
    <t>5игра</t>
  </si>
  <si>
    <t>6 игра</t>
  </si>
  <si>
    <t>всего за</t>
  </si>
  <si>
    <t>игр</t>
  </si>
  <si>
    <t>средний за</t>
  </si>
  <si>
    <t>Кравченко Марина</t>
  </si>
  <si>
    <t>Поторочин Филипп</t>
  </si>
  <si>
    <t>звание</t>
  </si>
  <si>
    <t>кмс</t>
  </si>
  <si>
    <t xml:space="preserve">                          г. Новосибирск</t>
  </si>
  <si>
    <t xml:space="preserve">                  ЖЕНЩИНЫ</t>
  </si>
  <si>
    <t xml:space="preserve">            ЧЕМПИОНАТ РОССИИ 2011 (1 этап) </t>
  </si>
  <si>
    <t xml:space="preserve">                  МУЖЧИНЫ</t>
  </si>
  <si>
    <t>Гусева Марина</t>
  </si>
  <si>
    <t>Москва</t>
  </si>
  <si>
    <t>Петрова Наталья</t>
  </si>
  <si>
    <t>Новосибирск</t>
  </si>
  <si>
    <t>Хасанова Алина</t>
  </si>
  <si>
    <t>Пономарева Анастасия</t>
  </si>
  <si>
    <t>Шабурова Ксения</t>
  </si>
  <si>
    <t>Фомичев Вячеслав</t>
  </si>
  <si>
    <t>Иркутская область</t>
  </si>
  <si>
    <t>Муравьев Юрий</t>
  </si>
  <si>
    <t>Новокузнецк</t>
  </si>
  <si>
    <t>Бражников Владислав</t>
  </si>
  <si>
    <t>Долгушин Алексей</t>
  </si>
  <si>
    <t>Галочкин Алексей</t>
  </si>
  <si>
    <t>Иванов Вячеслав</t>
  </si>
  <si>
    <t>Покасов Сергей</t>
  </si>
  <si>
    <t>Сургут</t>
  </si>
  <si>
    <t>Шевченко Алексей</t>
  </si>
  <si>
    <t>Павленко Николай</t>
  </si>
  <si>
    <t>Кетов Андрей</t>
  </si>
  <si>
    <t>Грязин Юрий</t>
  </si>
  <si>
    <t>Мещеряков Константин</t>
  </si>
  <si>
    <t>Будник Алексей</t>
  </si>
  <si>
    <t>Березина Светлана</t>
  </si>
  <si>
    <t>Джуржа Жанна</t>
  </si>
  <si>
    <t>Копыльцова Светлана</t>
  </si>
  <si>
    <t>Петренко Елена</t>
  </si>
  <si>
    <t>Притужалова Лариса</t>
  </si>
  <si>
    <t>Тюмень</t>
  </si>
  <si>
    <t>Юдина Кристина</t>
  </si>
  <si>
    <t>Васильев Андрей</t>
  </si>
  <si>
    <t>Хохлов Александр</t>
  </si>
  <si>
    <t>Волков Василий</t>
  </si>
  <si>
    <t>Резниченко Александр</t>
  </si>
  <si>
    <t>Уфа</t>
  </si>
  <si>
    <t>Хохлов Олег</t>
  </si>
  <si>
    <t>Николаев Владимир</t>
  </si>
  <si>
    <t>Копыльцов Константин</t>
  </si>
  <si>
    <t>Притужалов Андрей</t>
  </si>
  <si>
    <t>Жеребцов Михаил</t>
  </si>
  <si>
    <t>Глазунов Евгений</t>
  </si>
  <si>
    <t>Барнаул</t>
  </si>
  <si>
    <t>Коршак Ян</t>
  </si>
  <si>
    <t>Невоструев Владимир</t>
  </si>
  <si>
    <t>Томск</t>
  </si>
  <si>
    <t>Глазков Юрий</t>
  </si>
  <si>
    <t>Омск</t>
  </si>
  <si>
    <t>Мурзин Андрей</t>
  </si>
  <si>
    <t>Пилот, Новосибирск</t>
  </si>
  <si>
    <t>Паршуков Максим</t>
  </si>
  <si>
    <t>Мешков Олег</t>
  </si>
  <si>
    <t>Зенит, Барнаул</t>
  </si>
  <si>
    <t>Ильин Алексей</t>
  </si>
  <si>
    <t>Шарапова Алена</t>
  </si>
  <si>
    <t>Невоструева Наталья</t>
  </si>
  <si>
    <t>Нагайцева Елена</t>
  </si>
  <si>
    <t>Кафлевская Анна</t>
  </si>
  <si>
    <t>Мешкова Наталья</t>
  </si>
  <si>
    <t xml:space="preserve"> РАУНД РОБИН</t>
  </si>
  <si>
    <t>клуб, город</t>
  </si>
  <si>
    <t xml:space="preserve">всего за </t>
  </si>
  <si>
    <t>5 игра</t>
  </si>
  <si>
    <t>7 игра</t>
  </si>
  <si>
    <t>бонус</t>
  </si>
  <si>
    <t>всего</t>
  </si>
  <si>
    <t xml:space="preserve">средний </t>
  </si>
  <si>
    <t>№</t>
  </si>
  <si>
    <t>с бонусом</t>
  </si>
  <si>
    <t>за RR</t>
  </si>
  <si>
    <t>квал</t>
  </si>
  <si>
    <t>Поторочин Владимир</t>
  </si>
  <si>
    <t>СТЕПЛЕДДЕР</t>
  </si>
  <si>
    <t>ЧЕМПИОНАТ РОССИИ 2011 (1 этап)</t>
  </si>
  <si>
    <t>г. Новосибирск</t>
  </si>
  <si>
    <t xml:space="preserve">       мужчины</t>
  </si>
  <si>
    <t xml:space="preserve">        ПОБЕДИТЕЛЬ</t>
  </si>
  <si>
    <t xml:space="preserve">       женщины</t>
  </si>
  <si>
    <t>Сазонова Елена</t>
  </si>
  <si>
    <t>Гурков Александр</t>
  </si>
  <si>
    <t>Мамонтов Алексей</t>
  </si>
  <si>
    <t>Бидный Сергей</t>
  </si>
  <si>
    <t>Красноярск</t>
  </si>
  <si>
    <t>Рыжов Евгений</t>
  </si>
  <si>
    <t>Прончев Антон</t>
  </si>
  <si>
    <t>Соколов Алексей</t>
  </si>
  <si>
    <t>Альянс, Москва</t>
  </si>
  <si>
    <t>Богачев Сергей</t>
  </si>
  <si>
    <t>Березин Виталий</t>
  </si>
  <si>
    <t>Бушуев Александр</t>
  </si>
  <si>
    <t>Красавкин Виктор</t>
  </si>
  <si>
    <t>Тула</t>
  </si>
  <si>
    <t>Федченко Александр</t>
  </si>
  <si>
    <t>Чистин Андрей</t>
  </si>
  <si>
    <t>Шерегеда Кристина</t>
  </si>
  <si>
    <t>мс</t>
  </si>
  <si>
    <t>3взр</t>
  </si>
  <si>
    <t>1взр</t>
  </si>
  <si>
    <t>Беленький Михаил</t>
  </si>
  <si>
    <t>Ефимова Заряна</t>
  </si>
  <si>
    <t>Б-69, Москва</t>
  </si>
  <si>
    <t>Коробкова Алена</t>
  </si>
  <si>
    <t>Семенов Иван</t>
  </si>
  <si>
    <t>Кузнецов Константин</t>
  </si>
  <si>
    <t>Семенов Вадим</t>
  </si>
  <si>
    <t>Мухлынин Александр</t>
  </si>
  <si>
    <t>Поваляев Борис</t>
  </si>
  <si>
    <t>Ческидов Павел</t>
  </si>
  <si>
    <t>Козлов Александр</t>
  </si>
  <si>
    <t>Блашковский Алексей</t>
  </si>
  <si>
    <t>Кемерово</t>
  </si>
  <si>
    <t>Ческидов Константин</t>
  </si>
  <si>
    <t>Коробкова Варвара</t>
  </si>
  <si>
    <t>Воронкова Дарья</t>
  </si>
  <si>
    <t>Каширская Ольга</t>
  </si>
  <si>
    <t>Смирнова Евгения</t>
  </si>
  <si>
    <t>Шешеня Татьяна</t>
  </si>
  <si>
    <t>Григорьева Наталья</t>
  </si>
  <si>
    <t>Глазкова Лиана</t>
  </si>
  <si>
    <t>Сваровская Евгения</t>
  </si>
  <si>
    <t>Бурдеева Елена</t>
  </si>
  <si>
    <t>Лаврентьева Виктория</t>
  </si>
  <si>
    <t>Мотрук Анна</t>
  </si>
  <si>
    <t>Сверчков Владимир</t>
  </si>
  <si>
    <t>Краснодар</t>
  </si>
  <si>
    <t>Девятилов Александр</t>
  </si>
  <si>
    <t>Берников Михаил</t>
  </si>
  <si>
    <t>Командор, Орел</t>
  </si>
  <si>
    <t>Дикопольский Алексей</t>
  </si>
  <si>
    <t>Яремчук Александр</t>
  </si>
  <si>
    <t>Чумак Олег</t>
  </si>
  <si>
    <t>Лапшинский Дмитрий</t>
  </si>
  <si>
    <t>Самара</t>
  </si>
  <si>
    <t>Королев Алексей</t>
  </si>
  <si>
    <t>Замыслов Евгений</t>
  </si>
  <si>
    <t>Сурмилло Олег</t>
  </si>
  <si>
    <t>Бондарев Олег</t>
  </si>
  <si>
    <t>Попов Андрей</t>
  </si>
  <si>
    <t>Капштык Денис</t>
  </si>
  <si>
    <t>Дарьенко Владимир</t>
  </si>
  <si>
    <t>Куклин Сергей</t>
  </si>
  <si>
    <t>Лаптев Николай</t>
  </si>
  <si>
    <t>Сидоров Алексей</t>
  </si>
  <si>
    <t>Санкт-Петербург</t>
  </si>
  <si>
    <t>Суслов Андрей</t>
  </si>
  <si>
    <t>Ростов-на-Дону</t>
  </si>
  <si>
    <t>Сидоров Геннадий</t>
  </si>
  <si>
    <t>Козырев Олег</t>
  </si>
  <si>
    <t>Сочи</t>
  </si>
  <si>
    <t>Андреев Сергей</t>
  </si>
  <si>
    <t>Логинов Константин</t>
  </si>
  <si>
    <t>Оренбург</t>
  </si>
  <si>
    <t>Окороков Максим</t>
  </si>
  <si>
    <t>Мегасфера, Москва</t>
  </si>
  <si>
    <t>Влаев Федор</t>
  </si>
  <si>
    <t>Моловичко Михаил</t>
  </si>
  <si>
    <t>Красноштанов Антон</t>
  </si>
  <si>
    <t>7 миля, Иркутск</t>
  </si>
  <si>
    <t>Гречушкин Юрий</t>
  </si>
  <si>
    <t>Музыка Игорь</t>
  </si>
  <si>
    <t>Улан-Удэ</t>
  </si>
  <si>
    <t>Филиппов Владислав</t>
  </si>
  <si>
    <t>Усов Леонид</t>
  </si>
  <si>
    <t>Минеев Евгений</t>
  </si>
  <si>
    <t>Пермь</t>
  </si>
  <si>
    <t>Митрошкин Александр</t>
  </si>
  <si>
    <t>Говорин Владислав</t>
  </si>
  <si>
    <t>Максимов Артем</t>
  </si>
  <si>
    <t>Гончаров Владимир</t>
  </si>
  <si>
    <t>Нефтеюганск</t>
  </si>
  <si>
    <t>Потапов Александр</t>
  </si>
  <si>
    <t>Судат Максим</t>
  </si>
  <si>
    <t>Суханова Галина</t>
  </si>
  <si>
    <t>Сороколет Юлия</t>
  </si>
  <si>
    <t>Милкина Юлия</t>
  </si>
  <si>
    <t>Коршунова Наталья</t>
  </si>
  <si>
    <t>Петухова Анастасия</t>
  </si>
  <si>
    <t>Дубовская Алена</t>
  </si>
  <si>
    <t>Попова Людмила</t>
  </si>
  <si>
    <t>Ушакова Кристина</t>
  </si>
  <si>
    <t xml:space="preserve">                                     07.02 - 10.02.2011 г.</t>
  </si>
  <si>
    <t>Лупилин Алексей</t>
  </si>
  <si>
    <t>Мурманск</t>
  </si>
  <si>
    <t>Ярославцев Алексей</t>
  </si>
  <si>
    <t>Челябинск</t>
  </si>
  <si>
    <t>Городничий Игорь</t>
  </si>
  <si>
    <t>Филиппов Алексей</t>
  </si>
  <si>
    <t>Екатеринбург</t>
  </si>
  <si>
    <t>Федотов Владимир</t>
  </si>
  <si>
    <t>Федотов Роман</t>
  </si>
  <si>
    <t>Соколов Олег</t>
  </si>
  <si>
    <t>Бумеранг, Магнитогорск</t>
  </si>
  <si>
    <t>Бадин Вадим</t>
  </si>
  <si>
    <t>Шаров Антон</t>
  </si>
  <si>
    <t>Пономарев Евгений</t>
  </si>
  <si>
    <t>Лайков Алексей</t>
  </si>
  <si>
    <t>Распутин Андрей</t>
  </si>
  <si>
    <t>Звозников Артем</t>
  </si>
  <si>
    <t>Смоленцев Дмитрий</t>
  </si>
  <si>
    <t>Пять звезд, Екатеринбург</t>
  </si>
  <si>
    <t>Середа Иван</t>
  </si>
  <si>
    <t>Сурат Сергей</t>
  </si>
  <si>
    <t>Ермаков Денис</t>
  </si>
  <si>
    <t>Умнякова Надежда</t>
  </si>
  <si>
    <t>Русеева Юлия</t>
  </si>
  <si>
    <t>Турикова Анна</t>
  </si>
  <si>
    <t>Горбачева Юлия</t>
  </si>
  <si>
    <t>Бадина Наталья</t>
  </si>
  <si>
    <t>8 игра</t>
  </si>
  <si>
    <t>9 игра</t>
  </si>
  <si>
    <t>10 игра</t>
  </si>
  <si>
    <t>11 игра</t>
  </si>
  <si>
    <t>12 игра</t>
  </si>
  <si>
    <t>07.02 - 10.02. 2011 г.</t>
  </si>
  <si>
    <t xml:space="preserve">                     07.02 - 10.02. 2011 г.</t>
  </si>
  <si>
    <t>Магнитогорск</t>
  </si>
  <si>
    <t xml:space="preserve">                               РАУНД РОБИН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</si>
</sst>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16">
    <font>
      <sz val="10"/>
      <name val="Arial Cyr"/>
      <family val="0"/>
    </font>
    <font>
      <b/>
      <sz val="10"/>
      <name val="Arial Cyr"/>
      <family val="2"/>
    </font>
    <font>
      <sz val="4"/>
      <name val="Arial Cyr"/>
      <family val="2"/>
    </font>
    <font>
      <b/>
      <sz val="16"/>
      <color indexed="10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20"/>
      <color indexed="10"/>
      <name val="Arial Cyr"/>
      <family val="0"/>
    </font>
    <font>
      <sz val="14"/>
      <name val="Arial Cyr"/>
      <family val="0"/>
    </font>
    <font>
      <sz val="20"/>
      <name val="Arial Cyr"/>
      <family val="2"/>
    </font>
    <font>
      <b/>
      <sz val="12"/>
      <color indexed="10"/>
      <name val="Arial Cyr"/>
      <family val="2"/>
    </font>
    <font>
      <sz val="12"/>
      <name val="Arial Cyr"/>
      <family val="2"/>
    </font>
    <font>
      <b/>
      <sz val="14"/>
      <name val="Arial Cyr"/>
      <family val="0"/>
    </font>
    <font>
      <b/>
      <sz val="16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2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7" fillId="0" borderId="9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2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166" fontId="11" fillId="2" borderId="11" xfId="0" applyNumberFormat="1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13" fillId="2" borderId="21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1" fontId="13" fillId="2" borderId="22" xfId="0" applyNumberFormat="1" applyFont="1" applyFill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1" fontId="13" fillId="2" borderId="21" xfId="0" applyNumberFormat="1" applyFont="1" applyFill="1" applyBorder="1" applyAlignment="1">
      <alignment horizontal="center"/>
    </xf>
    <xf numFmtId="166" fontId="13" fillId="2" borderId="22" xfId="0" applyNumberFormat="1" applyFont="1" applyFill="1" applyBorder="1" applyAlignment="1">
      <alignment horizontal="center"/>
    </xf>
    <xf numFmtId="166" fontId="13" fillId="2" borderId="24" xfId="0" applyNumberFormat="1" applyFont="1" applyFill="1" applyBorder="1" applyAlignment="1">
      <alignment horizontal="center"/>
    </xf>
    <xf numFmtId="0" fontId="13" fillId="2" borderId="22" xfId="0" applyFont="1" applyFill="1" applyBorder="1" applyAlignment="1">
      <alignment horizontal="center"/>
    </xf>
    <xf numFmtId="0" fontId="13" fillId="2" borderId="25" xfId="0" applyFont="1" applyFill="1" applyBorder="1" applyAlignment="1">
      <alignment horizontal="center"/>
    </xf>
    <xf numFmtId="0" fontId="13" fillId="2" borderId="26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166" fontId="13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13" fillId="0" borderId="12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166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vertical="center"/>
    </xf>
    <xf numFmtId="0" fontId="13" fillId="0" borderId="27" xfId="0" applyFont="1" applyFill="1" applyBorder="1" applyAlignment="1">
      <alignment vertical="center"/>
    </xf>
    <xf numFmtId="0" fontId="13" fillId="0" borderId="22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23" xfId="0" applyFont="1" applyFill="1" applyBorder="1" applyAlignment="1">
      <alignment vertical="center"/>
    </xf>
    <xf numFmtId="0" fontId="0" fillId="2" borderId="25" xfId="0" applyFont="1" applyFill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3" fillId="0" borderId="22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vertical="center"/>
    </xf>
    <xf numFmtId="1" fontId="11" fillId="0" borderId="29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2" borderId="3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/>
    </xf>
    <xf numFmtId="0" fontId="0" fillId="3" borderId="30" xfId="0" applyFont="1" applyFill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1" fontId="11" fillId="0" borderId="12" xfId="0" applyNumberFormat="1" applyFont="1" applyFill="1" applyBorder="1" applyAlignment="1">
      <alignment horizontal="center"/>
    </xf>
    <xf numFmtId="1" fontId="11" fillId="0" borderId="13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0" fillId="2" borderId="34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zoomScale="75" zoomScaleNormal="75" zoomScaleSheetLayoutView="75" workbookViewId="0" topLeftCell="B4">
      <selection activeCell="E22" sqref="E22"/>
    </sheetView>
  </sheetViews>
  <sheetFormatPr defaultColWidth="9.00390625" defaultRowHeight="12.75" outlineLevelCol="1"/>
  <cols>
    <col min="1" max="1" width="6.25390625" style="2" hidden="1" customWidth="1"/>
    <col min="2" max="2" width="7.375" style="2" customWidth="1"/>
    <col min="3" max="3" width="8.875" style="2" customWidth="1"/>
    <col min="4" max="4" width="33.75390625" style="1" customWidth="1"/>
    <col min="5" max="5" width="32.625" style="1" customWidth="1"/>
    <col min="6" max="6" width="7.25390625" style="1" customWidth="1" outlineLevel="1"/>
    <col min="7" max="7" width="7.375" style="1" customWidth="1" outlineLevel="1"/>
    <col min="8" max="8" width="7.25390625" style="1" customWidth="1" outlineLevel="1"/>
    <col min="9" max="9" width="7.375" style="1" customWidth="1" outlineLevel="1"/>
    <col min="10" max="10" width="7.25390625" style="1" customWidth="1" outlineLevel="1"/>
    <col min="11" max="11" width="7.125" style="1" customWidth="1" outlineLevel="1"/>
    <col min="12" max="12" width="11.75390625" style="1" customWidth="1"/>
    <col min="13" max="13" width="10.25390625" style="1" customWidth="1"/>
    <col min="14" max="14" width="7.25390625" style="1" customWidth="1" outlineLevel="1"/>
    <col min="15" max="15" width="7.375" style="1" customWidth="1" outlineLevel="1"/>
    <col min="16" max="16" width="7.25390625" style="1" customWidth="1" outlineLevel="1"/>
    <col min="17" max="17" width="7.375" style="1" customWidth="1" outlineLevel="1"/>
    <col min="18" max="18" width="7.25390625" style="1" customWidth="1" outlineLevel="1"/>
    <col min="19" max="19" width="7.125" style="1" customWidth="1" outlineLevel="1"/>
    <col min="20" max="20" width="11.75390625" style="1" customWidth="1"/>
    <col min="21" max="21" width="10.25390625" style="1" customWidth="1"/>
    <col min="22" max="16384" width="9.125" style="1" customWidth="1"/>
  </cols>
  <sheetData>
    <row r="1" spans="4:13" ht="26.25">
      <c r="D1" s="102" t="s">
        <v>18</v>
      </c>
      <c r="E1" s="103"/>
      <c r="F1" s="103"/>
      <c r="G1" s="103"/>
      <c r="H1" s="103"/>
      <c r="I1" s="103"/>
      <c r="J1" s="103"/>
      <c r="K1" s="103"/>
      <c r="L1" s="103"/>
      <c r="M1" s="103"/>
    </row>
    <row r="2" spans="5:21" ht="20.25"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5:21" ht="20.25">
      <c r="E3" s="77" t="s">
        <v>199</v>
      </c>
      <c r="F3" s="77"/>
      <c r="G3" s="77"/>
      <c r="H3" s="21"/>
      <c r="I3" s="16"/>
      <c r="J3" s="16"/>
      <c r="K3" s="16"/>
      <c r="L3" s="16"/>
      <c r="M3" s="16"/>
      <c r="N3" s="77"/>
      <c r="O3" s="77"/>
      <c r="P3" s="21"/>
      <c r="Q3" s="16"/>
      <c r="R3" s="16"/>
      <c r="S3" s="16"/>
      <c r="T3" s="16"/>
      <c r="U3" s="16"/>
    </row>
    <row r="4" spans="5:21" ht="20.25">
      <c r="E4" s="78" t="s">
        <v>16</v>
      </c>
      <c r="F4" s="79"/>
      <c r="G4" s="79"/>
      <c r="H4" s="21"/>
      <c r="I4" s="16"/>
      <c r="J4" s="16"/>
      <c r="K4" s="16"/>
      <c r="L4" s="16"/>
      <c r="M4" s="16"/>
      <c r="N4" s="79"/>
      <c r="O4" s="79"/>
      <c r="P4" s="21"/>
      <c r="Q4" s="16"/>
      <c r="R4" s="16"/>
      <c r="S4" s="16"/>
      <c r="T4" s="16"/>
      <c r="U4" s="16"/>
    </row>
    <row r="5" spans="8:17" ht="18">
      <c r="H5" s="20"/>
      <c r="I5" s="20"/>
      <c r="P5" s="20"/>
      <c r="Q5" s="20"/>
    </row>
    <row r="6" spans="5:21" ht="26.25">
      <c r="E6" s="22" t="s">
        <v>17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3" s="4" customFormat="1" ht="7.5" thickBot="1">
      <c r="A7" s="3"/>
      <c r="B7" s="3"/>
      <c r="C7" s="3"/>
    </row>
    <row r="8" spans="1:21" s="5" customFormat="1" ht="25.5">
      <c r="A8" s="104" t="s">
        <v>0</v>
      </c>
      <c r="B8" s="9"/>
      <c r="C8" s="9"/>
      <c r="D8" s="104" t="s">
        <v>1</v>
      </c>
      <c r="E8" s="104" t="s">
        <v>2</v>
      </c>
      <c r="F8" s="9" t="s">
        <v>3</v>
      </c>
      <c r="G8" s="9" t="s">
        <v>4</v>
      </c>
      <c r="H8" s="9" t="s">
        <v>5</v>
      </c>
      <c r="I8" s="9" t="s">
        <v>6</v>
      </c>
      <c r="J8" s="9" t="s">
        <v>7</v>
      </c>
      <c r="K8" s="9" t="s">
        <v>8</v>
      </c>
      <c r="L8" s="9" t="s">
        <v>11</v>
      </c>
      <c r="M8" s="10" t="s">
        <v>9</v>
      </c>
      <c r="N8" s="9" t="s">
        <v>82</v>
      </c>
      <c r="O8" s="9" t="s">
        <v>227</v>
      </c>
      <c r="P8" s="9" t="s">
        <v>228</v>
      </c>
      <c r="Q8" s="9" t="s">
        <v>229</v>
      </c>
      <c r="R8" s="9" t="s">
        <v>230</v>
      </c>
      <c r="S8" s="9" t="s">
        <v>231</v>
      </c>
      <c r="T8" s="9" t="s">
        <v>11</v>
      </c>
      <c r="U8" s="10" t="s">
        <v>9</v>
      </c>
    </row>
    <row r="9" spans="1:21" s="5" customFormat="1" ht="12.75">
      <c r="A9" s="105"/>
      <c r="B9" s="11" t="s">
        <v>0</v>
      </c>
      <c r="C9" s="11" t="s">
        <v>14</v>
      </c>
      <c r="D9" s="105"/>
      <c r="E9" s="105"/>
      <c r="F9" s="11"/>
      <c r="G9" s="11"/>
      <c r="H9" s="11"/>
      <c r="I9" s="11"/>
      <c r="J9" s="11"/>
      <c r="K9" s="11"/>
      <c r="L9" s="11">
        <v>6</v>
      </c>
      <c r="M9" s="12">
        <v>6</v>
      </c>
      <c r="N9" s="11"/>
      <c r="O9" s="11"/>
      <c r="P9" s="11"/>
      <c r="Q9" s="11"/>
      <c r="R9" s="11"/>
      <c r="S9" s="11"/>
      <c r="T9" s="11">
        <v>12</v>
      </c>
      <c r="U9" s="12">
        <v>12</v>
      </c>
    </row>
    <row r="10" spans="1:21" s="5" customFormat="1" ht="13.5" thickBot="1">
      <c r="A10" s="105"/>
      <c r="B10" s="13"/>
      <c r="C10" s="13"/>
      <c r="D10" s="106"/>
      <c r="E10" s="106"/>
      <c r="F10" s="13"/>
      <c r="G10" s="13"/>
      <c r="H10" s="13"/>
      <c r="I10" s="13"/>
      <c r="J10" s="13"/>
      <c r="K10" s="13"/>
      <c r="L10" s="13" t="s">
        <v>10</v>
      </c>
      <c r="M10" s="14" t="s">
        <v>10</v>
      </c>
      <c r="N10" s="13"/>
      <c r="O10" s="13"/>
      <c r="P10" s="13"/>
      <c r="Q10" s="13"/>
      <c r="R10" s="13"/>
      <c r="S10" s="13"/>
      <c r="T10" s="13" t="s">
        <v>10</v>
      </c>
      <c r="U10" s="14" t="s">
        <v>10</v>
      </c>
    </row>
    <row r="11" spans="1:21" ht="21.75" customHeight="1">
      <c r="A11" s="8"/>
      <c r="B11" s="33">
        <v>1</v>
      </c>
      <c r="C11" s="35"/>
      <c r="D11" s="17" t="s">
        <v>196</v>
      </c>
      <c r="E11" s="24" t="s">
        <v>162</v>
      </c>
      <c r="F11" s="28">
        <v>258</v>
      </c>
      <c r="G11" s="31">
        <v>200</v>
      </c>
      <c r="H11" s="28">
        <v>188</v>
      </c>
      <c r="I11" s="31">
        <v>191</v>
      </c>
      <c r="J11" s="28">
        <v>203</v>
      </c>
      <c r="K11" s="26">
        <v>245</v>
      </c>
      <c r="L11" s="37">
        <f aca="true" t="shared" si="0" ref="L11:L16">AVERAGE(F11:K11)</f>
        <v>214.16666666666666</v>
      </c>
      <c r="M11" s="38">
        <f aca="true" t="shared" si="1" ref="M11:M16">SUM(F11:K11)</f>
        <v>1285</v>
      </c>
      <c r="N11" s="28">
        <v>170</v>
      </c>
      <c r="O11" s="31">
        <v>161</v>
      </c>
      <c r="P11" s="28">
        <v>235</v>
      </c>
      <c r="Q11" s="31">
        <v>183</v>
      </c>
      <c r="R11" s="28">
        <v>201</v>
      </c>
      <c r="S11" s="26">
        <v>208</v>
      </c>
      <c r="T11" s="37">
        <f aca="true" t="shared" si="2" ref="T11:T16">AVERAGE(F11:K11,N11:S11)</f>
        <v>203.58333333333334</v>
      </c>
      <c r="U11" s="38">
        <f aca="true" t="shared" si="3" ref="U11:U16">SUM(F11:K11,N11:S11)</f>
        <v>2443</v>
      </c>
    </row>
    <row r="12" spans="1:21" ht="21.75" customHeight="1">
      <c r="A12" s="8"/>
      <c r="B12" s="23">
        <v>2</v>
      </c>
      <c r="C12" s="36"/>
      <c r="D12" s="18" t="s">
        <v>198</v>
      </c>
      <c r="E12" s="24" t="s">
        <v>176</v>
      </c>
      <c r="F12" s="29">
        <v>201</v>
      </c>
      <c r="G12" s="31">
        <v>215</v>
      </c>
      <c r="H12" s="29">
        <v>204</v>
      </c>
      <c r="I12" s="31">
        <v>168</v>
      </c>
      <c r="J12" s="29">
        <v>180</v>
      </c>
      <c r="K12" s="26">
        <v>192</v>
      </c>
      <c r="L12" s="37">
        <f t="shared" si="0"/>
        <v>193.33333333333334</v>
      </c>
      <c r="M12" s="38">
        <f t="shared" si="1"/>
        <v>1160</v>
      </c>
      <c r="N12" s="29">
        <v>180</v>
      </c>
      <c r="O12" s="31">
        <v>154</v>
      </c>
      <c r="P12" s="29">
        <v>217</v>
      </c>
      <c r="Q12" s="31">
        <v>244</v>
      </c>
      <c r="R12" s="29">
        <v>195</v>
      </c>
      <c r="S12" s="26">
        <v>170</v>
      </c>
      <c r="T12" s="37">
        <f t="shared" si="2"/>
        <v>193.33333333333334</v>
      </c>
      <c r="U12" s="38">
        <f t="shared" si="3"/>
        <v>2320</v>
      </c>
    </row>
    <row r="13" spans="1:21" ht="21.75" customHeight="1" thickBot="1">
      <c r="A13" s="8">
        <v>12</v>
      </c>
      <c r="B13" s="23">
        <v>3</v>
      </c>
      <c r="C13" s="34"/>
      <c r="D13" s="18" t="s">
        <v>193</v>
      </c>
      <c r="E13" s="24" t="s">
        <v>101</v>
      </c>
      <c r="F13" s="29">
        <v>198</v>
      </c>
      <c r="G13" s="31">
        <v>188</v>
      </c>
      <c r="H13" s="29">
        <v>156</v>
      </c>
      <c r="I13" s="31">
        <v>192</v>
      </c>
      <c r="J13" s="29">
        <v>245</v>
      </c>
      <c r="K13" s="26">
        <v>245</v>
      </c>
      <c r="L13" s="37">
        <f t="shared" si="0"/>
        <v>204</v>
      </c>
      <c r="M13" s="38">
        <f t="shared" si="1"/>
        <v>1224</v>
      </c>
      <c r="N13" s="29">
        <v>175</v>
      </c>
      <c r="O13" s="31">
        <v>210</v>
      </c>
      <c r="P13" s="29">
        <v>145</v>
      </c>
      <c r="Q13" s="31">
        <v>204</v>
      </c>
      <c r="R13" s="29">
        <v>166</v>
      </c>
      <c r="S13" s="26">
        <v>161</v>
      </c>
      <c r="T13" s="37">
        <f t="shared" si="2"/>
        <v>190.41666666666666</v>
      </c>
      <c r="U13" s="38">
        <f t="shared" si="3"/>
        <v>2285</v>
      </c>
    </row>
    <row r="14" spans="1:21" ht="21.75" customHeight="1">
      <c r="A14" s="7">
        <v>13</v>
      </c>
      <c r="B14" s="23">
        <v>4</v>
      </c>
      <c r="C14" s="34"/>
      <c r="D14" s="18" t="s">
        <v>225</v>
      </c>
      <c r="E14" s="24" t="s">
        <v>206</v>
      </c>
      <c r="F14" s="29">
        <v>147</v>
      </c>
      <c r="G14" s="31">
        <v>155</v>
      </c>
      <c r="H14" s="29">
        <v>188</v>
      </c>
      <c r="I14" s="31">
        <v>191</v>
      </c>
      <c r="J14" s="29">
        <v>176</v>
      </c>
      <c r="K14" s="26">
        <v>223</v>
      </c>
      <c r="L14" s="37">
        <f t="shared" si="0"/>
        <v>180</v>
      </c>
      <c r="M14" s="38">
        <f t="shared" si="1"/>
        <v>1080</v>
      </c>
      <c r="N14" s="29">
        <v>155</v>
      </c>
      <c r="O14" s="31">
        <v>205</v>
      </c>
      <c r="P14" s="29">
        <v>196</v>
      </c>
      <c r="Q14" s="31">
        <v>234</v>
      </c>
      <c r="R14" s="29">
        <v>180</v>
      </c>
      <c r="S14" s="26">
        <v>211</v>
      </c>
      <c r="T14" s="37">
        <f t="shared" si="2"/>
        <v>188.41666666666666</v>
      </c>
      <c r="U14" s="38">
        <f t="shared" si="3"/>
        <v>2261</v>
      </c>
    </row>
    <row r="15" spans="1:21" ht="21.75" customHeight="1">
      <c r="A15" s="8">
        <v>14</v>
      </c>
      <c r="B15" s="23">
        <v>5</v>
      </c>
      <c r="C15" s="36" t="s">
        <v>15</v>
      </c>
      <c r="D15" s="18" t="s">
        <v>120</v>
      </c>
      <c r="E15" s="24" t="s">
        <v>21</v>
      </c>
      <c r="F15" s="29">
        <v>192</v>
      </c>
      <c r="G15" s="31">
        <v>143</v>
      </c>
      <c r="H15" s="29">
        <v>155</v>
      </c>
      <c r="I15" s="31">
        <v>167</v>
      </c>
      <c r="J15" s="29">
        <v>191</v>
      </c>
      <c r="K15" s="26">
        <v>189</v>
      </c>
      <c r="L15" s="37">
        <f t="shared" si="0"/>
        <v>172.83333333333334</v>
      </c>
      <c r="M15" s="38">
        <f t="shared" si="1"/>
        <v>1037</v>
      </c>
      <c r="N15" s="29">
        <v>190</v>
      </c>
      <c r="O15" s="31">
        <v>189</v>
      </c>
      <c r="P15" s="29">
        <v>191</v>
      </c>
      <c r="Q15" s="31">
        <v>209</v>
      </c>
      <c r="R15" s="29">
        <v>187</v>
      </c>
      <c r="S15" s="26">
        <v>161</v>
      </c>
      <c r="T15" s="37">
        <f t="shared" si="2"/>
        <v>180.33333333333334</v>
      </c>
      <c r="U15" s="38">
        <f t="shared" si="3"/>
        <v>2164</v>
      </c>
    </row>
    <row r="16" spans="1:21" ht="21.75" customHeight="1">
      <c r="A16" s="8">
        <v>18</v>
      </c>
      <c r="B16" s="23">
        <v>6</v>
      </c>
      <c r="C16" s="34" t="s">
        <v>116</v>
      </c>
      <c r="D16" s="18" t="s">
        <v>73</v>
      </c>
      <c r="E16" s="24" t="s">
        <v>21</v>
      </c>
      <c r="F16" s="29">
        <v>163</v>
      </c>
      <c r="G16" s="31">
        <v>167</v>
      </c>
      <c r="H16" s="29">
        <v>193</v>
      </c>
      <c r="I16" s="31">
        <v>188</v>
      </c>
      <c r="J16" s="29">
        <v>192</v>
      </c>
      <c r="K16" s="26">
        <v>204</v>
      </c>
      <c r="L16" s="37">
        <f t="shared" si="0"/>
        <v>184.5</v>
      </c>
      <c r="M16" s="38">
        <f t="shared" si="1"/>
        <v>1107</v>
      </c>
      <c r="N16" s="29">
        <v>177</v>
      </c>
      <c r="O16" s="31">
        <v>189</v>
      </c>
      <c r="P16" s="29">
        <v>147</v>
      </c>
      <c r="Q16" s="31">
        <v>199</v>
      </c>
      <c r="R16" s="29">
        <v>147</v>
      </c>
      <c r="S16" s="26">
        <v>156</v>
      </c>
      <c r="T16" s="37">
        <f t="shared" si="2"/>
        <v>176.83333333333334</v>
      </c>
      <c r="U16" s="38">
        <f t="shared" si="3"/>
        <v>2122</v>
      </c>
    </row>
    <row r="17" spans="1:21" ht="6.75" customHeight="1" thickBot="1">
      <c r="A17" s="92"/>
      <c r="B17" s="99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7"/>
    </row>
    <row r="18" spans="1:21" ht="21.75" customHeight="1" thickBot="1">
      <c r="A18" s="7">
        <v>23</v>
      </c>
      <c r="B18" s="23">
        <v>7</v>
      </c>
      <c r="C18" s="34" t="s">
        <v>116</v>
      </c>
      <c r="D18" s="18" t="s">
        <v>197</v>
      </c>
      <c r="E18" s="24" t="s">
        <v>176</v>
      </c>
      <c r="F18" s="29">
        <v>191</v>
      </c>
      <c r="G18" s="31">
        <v>150</v>
      </c>
      <c r="H18" s="29">
        <v>202</v>
      </c>
      <c r="I18" s="31">
        <v>179</v>
      </c>
      <c r="J18" s="29">
        <v>180</v>
      </c>
      <c r="K18" s="26">
        <v>165</v>
      </c>
      <c r="L18" s="37">
        <f aca="true" t="shared" si="4" ref="L18:L27">AVERAGE(F18:K18)</f>
        <v>177.83333333333334</v>
      </c>
      <c r="M18" s="38">
        <f aca="true" t="shared" si="5" ref="M18:M27">SUM(F18:K18)</f>
        <v>1067</v>
      </c>
      <c r="N18" s="29">
        <v>178</v>
      </c>
      <c r="O18" s="31">
        <v>181</v>
      </c>
      <c r="P18" s="29">
        <v>183</v>
      </c>
      <c r="Q18" s="31">
        <v>152</v>
      </c>
      <c r="R18" s="29">
        <v>152</v>
      </c>
      <c r="S18" s="26">
        <v>166</v>
      </c>
      <c r="T18" s="37">
        <f aca="true" t="shared" si="6" ref="T18:T27">AVERAGE(F18:K18,N18:S18)</f>
        <v>173.25</v>
      </c>
      <c r="U18" s="38">
        <f aca="true" t="shared" si="7" ref="U18:U27">SUM(F18:K18,N18:S18)</f>
        <v>2079</v>
      </c>
    </row>
    <row r="19" spans="1:21" ht="21.75" customHeight="1" thickBot="1">
      <c r="A19" s="7"/>
      <c r="B19" s="23">
        <v>8</v>
      </c>
      <c r="C19" s="36"/>
      <c r="D19" s="18" t="s">
        <v>22</v>
      </c>
      <c r="E19" s="24" t="s">
        <v>23</v>
      </c>
      <c r="F19" s="29">
        <v>158</v>
      </c>
      <c r="G19" s="31">
        <v>183</v>
      </c>
      <c r="H19" s="29">
        <v>189</v>
      </c>
      <c r="I19" s="31">
        <v>194</v>
      </c>
      <c r="J19" s="29">
        <v>177</v>
      </c>
      <c r="K19" s="26">
        <v>208</v>
      </c>
      <c r="L19" s="37">
        <f t="shared" si="4"/>
        <v>184.83333333333334</v>
      </c>
      <c r="M19" s="38">
        <f t="shared" si="5"/>
        <v>1109</v>
      </c>
      <c r="N19" s="29">
        <v>172</v>
      </c>
      <c r="O19" s="31">
        <v>137</v>
      </c>
      <c r="P19" s="29">
        <v>177</v>
      </c>
      <c r="Q19" s="31">
        <v>197</v>
      </c>
      <c r="R19" s="29">
        <v>137</v>
      </c>
      <c r="S19" s="26">
        <v>148</v>
      </c>
      <c r="T19" s="37">
        <f t="shared" si="6"/>
        <v>173.08333333333334</v>
      </c>
      <c r="U19" s="38">
        <f t="shared" si="7"/>
        <v>2077</v>
      </c>
    </row>
    <row r="20" spans="1:21" ht="21.75" customHeight="1" thickBot="1">
      <c r="A20" s="7">
        <v>25</v>
      </c>
      <c r="B20" s="23">
        <v>9</v>
      </c>
      <c r="C20" s="36"/>
      <c r="D20" s="19" t="s">
        <v>137</v>
      </c>
      <c r="E20" s="25" t="s">
        <v>66</v>
      </c>
      <c r="F20" s="29">
        <v>132</v>
      </c>
      <c r="G20" s="31">
        <v>176</v>
      </c>
      <c r="H20" s="29">
        <v>200</v>
      </c>
      <c r="I20" s="31">
        <v>193</v>
      </c>
      <c r="J20" s="29">
        <v>213</v>
      </c>
      <c r="K20" s="26">
        <v>155</v>
      </c>
      <c r="L20" s="37">
        <f t="shared" si="4"/>
        <v>178.16666666666666</v>
      </c>
      <c r="M20" s="38">
        <f t="shared" si="5"/>
        <v>1069</v>
      </c>
      <c r="N20" s="29">
        <v>164</v>
      </c>
      <c r="O20" s="31">
        <v>198</v>
      </c>
      <c r="P20" s="29">
        <v>177</v>
      </c>
      <c r="Q20" s="31">
        <v>168</v>
      </c>
      <c r="R20" s="29">
        <v>149</v>
      </c>
      <c r="S20" s="26">
        <v>137</v>
      </c>
      <c r="T20" s="37">
        <f t="shared" si="6"/>
        <v>171.83333333333334</v>
      </c>
      <c r="U20" s="38">
        <f t="shared" si="7"/>
        <v>2062</v>
      </c>
    </row>
    <row r="21" spans="1:21" ht="21.75" customHeight="1" thickBot="1">
      <c r="A21" s="7">
        <v>26</v>
      </c>
      <c r="B21" s="23">
        <v>10</v>
      </c>
      <c r="C21" s="34" t="s">
        <v>15</v>
      </c>
      <c r="D21" s="18" t="s">
        <v>132</v>
      </c>
      <c r="E21" s="24" t="s">
        <v>21</v>
      </c>
      <c r="F21" s="29">
        <v>143</v>
      </c>
      <c r="G21" s="31">
        <v>202</v>
      </c>
      <c r="H21" s="29">
        <v>205</v>
      </c>
      <c r="I21" s="31">
        <v>168</v>
      </c>
      <c r="J21" s="29">
        <v>200</v>
      </c>
      <c r="K21" s="26">
        <v>155</v>
      </c>
      <c r="L21" s="37">
        <f t="shared" si="4"/>
        <v>178.83333333333334</v>
      </c>
      <c r="M21" s="38">
        <f t="shared" si="5"/>
        <v>1073</v>
      </c>
      <c r="N21" s="29">
        <v>173</v>
      </c>
      <c r="O21" s="31">
        <v>183</v>
      </c>
      <c r="P21" s="29">
        <v>169</v>
      </c>
      <c r="Q21" s="31">
        <v>122</v>
      </c>
      <c r="R21" s="29">
        <v>181</v>
      </c>
      <c r="S21" s="26">
        <v>160</v>
      </c>
      <c r="T21" s="37">
        <f t="shared" si="6"/>
        <v>171.75</v>
      </c>
      <c r="U21" s="38">
        <f t="shared" si="7"/>
        <v>2061</v>
      </c>
    </row>
    <row r="22" spans="1:21" ht="21.75" customHeight="1" thickBot="1">
      <c r="A22" s="7">
        <v>27</v>
      </c>
      <c r="B22" s="23">
        <v>11</v>
      </c>
      <c r="C22" s="36" t="s">
        <v>15</v>
      </c>
      <c r="D22" s="18" t="s">
        <v>135</v>
      </c>
      <c r="E22" s="24" t="s">
        <v>101</v>
      </c>
      <c r="F22" s="29">
        <v>157</v>
      </c>
      <c r="G22" s="31">
        <v>184</v>
      </c>
      <c r="H22" s="29">
        <v>167</v>
      </c>
      <c r="I22" s="31">
        <v>158</v>
      </c>
      <c r="J22" s="29">
        <v>185</v>
      </c>
      <c r="K22" s="26">
        <v>181</v>
      </c>
      <c r="L22" s="37">
        <f t="shared" si="4"/>
        <v>172</v>
      </c>
      <c r="M22" s="38">
        <f t="shared" si="5"/>
        <v>1032</v>
      </c>
      <c r="N22" s="29">
        <v>147</v>
      </c>
      <c r="O22" s="31">
        <v>165</v>
      </c>
      <c r="P22" s="29">
        <v>207</v>
      </c>
      <c r="Q22" s="31">
        <v>172</v>
      </c>
      <c r="R22" s="29">
        <v>198</v>
      </c>
      <c r="S22" s="26">
        <v>138</v>
      </c>
      <c r="T22" s="37">
        <f t="shared" si="6"/>
        <v>171.58333333333334</v>
      </c>
      <c r="U22" s="38">
        <f t="shared" si="7"/>
        <v>2059</v>
      </c>
    </row>
    <row r="23" spans="1:21" ht="21.75" customHeight="1">
      <c r="A23" s="7">
        <v>29</v>
      </c>
      <c r="B23" s="23">
        <v>12</v>
      </c>
      <c r="C23" s="34"/>
      <c r="D23" s="18" t="s">
        <v>136</v>
      </c>
      <c r="E23" s="24" t="s">
        <v>101</v>
      </c>
      <c r="F23" s="29">
        <v>126</v>
      </c>
      <c r="G23" s="31">
        <v>178</v>
      </c>
      <c r="H23" s="29">
        <v>203</v>
      </c>
      <c r="I23" s="31">
        <v>156</v>
      </c>
      <c r="J23" s="29">
        <v>171</v>
      </c>
      <c r="K23" s="26">
        <v>200</v>
      </c>
      <c r="L23" s="37">
        <f t="shared" si="4"/>
        <v>172.33333333333334</v>
      </c>
      <c r="M23" s="38">
        <f t="shared" si="5"/>
        <v>1034</v>
      </c>
      <c r="N23" s="29">
        <v>163</v>
      </c>
      <c r="O23" s="31">
        <v>179</v>
      </c>
      <c r="P23" s="29">
        <v>168</v>
      </c>
      <c r="Q23" s="31">
        <v>162</v>
      </c>
      <c r="R23" s="29">
        <v>198</v>
      </c>
      <c r="S23" s="26">
        <v>128</v>
      </c>
      <c r="T23" s="37">
        <f t="shared" si="6"/>
        <v>169.33333333333334</v>
      </c>
      <c r="U23" s="38">
        <f t="shared" si="7"/>
        <v>2032</v>
      </c>
    </row>
    <row r="24" spans="1:21" ht="21.75" customHeight="1">
      <c r="A24" s="6"/>
      <c r="B24" s="23">
        <v>13</v>
      </c>
      <c r="C24" s="34"/>
      <c r="D24" s="18" t="s">
        <v>141</v>
      </c>
      <c r="E24" s="24" t="s">
        <v>64</v>
      </c>
      <c r="F24" s="30">
        <v>148</v>
      </c>
      <c r="G24" s="32">
        <v>153</v>
      </c>
      <c r="H24" s="30">
        <v>170</v>
      </c>
      <c r="I24" s="32">
        <v>213</v>
      </c>
      <c r="J24" s="30">
        <v>212</v>
      </c>
      <c r="K24" s="27">
        <v>191</v>
      </c>
      <c r="L24" s="37">
        <f t="shared" si="4"/>
        <v>181.16666666666666</v>
      </c>
      <c r="M24" s="38">
        <f t="shared" si="5"/>
        <v>1087</v>
      </c>
      <c r="N24" s="30">
        <v>193</v>
      </c>
      <c r="O24" s="32">
        <v>159</v>
      </c>
      <c r="P24" s="30">
        <v>131</v>
      </c>
      <c r="Q24" s="32">
        <v>127</v>
      </c>
      <c r="R24" s="30">
        <v>144</v>
      </c>
      <c r="S24" s="27">
        <v>175</v>
      </c>
      <c r="T24" s="37">
        <f t="shared" si="6"/>
        <v>168</v>
      </c>
      <c r="U24" s="38">
        <f t="shared" si="7"/>
        <v>2016</v>
      </c>
    </row>
    <row r="25" spans="1:21" ht="21.75" customHeight="1">
      <c r="A25" s="6"/>
      <c r="B25" s="23">
        <v>14</v>
      </c>
      <c r="C25" s="36"/>
      <c r="D25" s="18" t="s">
        <v>224</v>
      </c>
      <c r="E25" s="24" t="s">
        <v>162</v>
      </c>
      <c r="F25" s="29">
        <v>181</v>
      </c>
      <c r="G25" s="31">
        <v>144</v>
      </c>
      <c r="H25" s="29">
        <v>231</v>
      </c>
      <c r="I25" s="31">
        <v>146</v>
      </c>
      <c r="J25" s="29">
        <v>199</v>
      </c>
      <c r="K25" s="26">
        <v>156</v>
      </c>
      <c r="L25" s="37">
        <f t="shared" si="4"/>
        <v>176.16666666666666</v>
      </c>
      <c r="M25" s="38">
        <f t="shared" si="5"/>
        <v>1057</v>
      </c>
      <c r="N25" s="29">
        <v>164</v>
      </c>
      <c r="O25" s="31">
        <v>161</v>
      </c>
      <c r="P25" s="29">
        <v>148</v>
      </c>
      <c r="Q25" s="31">
        <v>137</v>
      </c>
      <c r="R25" s="29">
        <v>182</v>
      </c>
      <c r="S25" s="26">
        <v>142</v>
      </c>
      <c r="T25" s="37">
        <f t="shared" si="6"/>
        <v>165.91666666666666</v>
      </c>
      <c r="U25" s="38">
        <f t="shared" si="7"/>
        <v>1991</v>
      </c>
    </row>
    <row r="26" spans="1:21" ht="21.75" customHeight="1">
      <c r="A26" s="6"/>
      <c r="B26" s="23">
        <v>15</v>
      </c>
      <c r="C26" s="34"/>
      <c r="D26" s="18" t="s">
        <v>195</v>
      </c>
      <c r="E26" s="24" t="s">
        <v>101</v>
      </c>
      <c r="F26" s="29">
        <v>145</v>
      </c>
      <c r="G26" s="31">
        <v>163</v>
      </c>
      <c r="H26" s="29">
        <v>200</v>
      </c>
      <c r="I26" s="31">
        <v>191</v>
      </c>
      <c r="J26" s="29">
        <v>132</v>
      </c>
      <c r="K26" s="26">
        <v>204</v>
      </c>
      <c r="L26" s="37">
        <f t="shared" si="4"/>
        <v>172.5</v>
      </c>
      <c r="M26" s="38">
        <f t="shared" si="5"/>
        <v>1035</v>
      </c>
      <c r="N26" s="29">
        <v>163</v>
      </c>
      <c r="O26" s="31">
        <v>159</v>
      </c>
      <c r="P26" s="29">
        <v>159</v>
      </c>
      <c r="Q26" s="31">
        <v>124</v>
      </c>
      <c r="R26" s="29">
        <v>131</v>
      </c>
      <c r="S26" s="26">
        <v>174</v>
      </c>
      <c r="T26" s="37">
        <f t="shared" si="6"/>
        <v>162.08333333333334</v>
      </c>
      <c r="U26" s="38">
        <f t="shared" si="7"/>
        <v>1945</v>
      </c>
    </row>
    <row r="27" spans="1:21" ht="21.75" customHeight="1">
      <c r="A27" s="6"/>
      <c r="B27" s="23">
        <v>16</v>
      </c>
      <c r="C27" s="34" t="s">
        <v>116</v>
      </c>
      <c r="D27" s="18" t="s">
        <v>113</v>
      </c>
      <c r="E27" s="24" t="s">
        <v>23</v>
      </c>
      <c r="F27" s="29">
        <v>189</v>
      </c>
      <c r="G27" s="31">
        <v>139</v>
      </c>
      <c r="H27" s="29">
        <v>163</v>
      </c>
      <c r="I27" s="31">
        <v>184</v>
      </c>
      <c r="J27" s="29">
        <v>188</v>
      </c>
      <c r="K27" s="26">
        <v>183</v>
      </c>
      <c r="L27" s="37">
        <f t="shared" si="4"/>
        <v>174.33333333333334</v>
      </c>
      <c r="M27" s="38">
        <f t="shared" si="5"/>
        <v>1046</v>
      </c>
      <c r="N27" s="29">
        <v>143</v>
      </c>
      <c r="O27" s="31">
        <v>186</v>
      </c>
      <c r="P27" s="29">
        <v>148</v>
      </c>
      <c r="Q27" s="31">
        <v>152</v>
      </c>
      <c r="R27" s="29">
        <v>140</v>
      </c>
      <c r="S27" s="26">
        <v>118</v>
      </c>
      <c r="T27" s="37">
        <f t="shared" si="6"/>
        <v>161.08333333333334</v>
      </c>
      <c r="U27" s="38">
        <f t="shared" si="7"/>
        <v>1933</v>
      </c>
    </row>
    <row r="28" spans="1:21" ht="7.5" customHeight="1">
      <c r="A28" s="6"/>
      <c r="B28" s="99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1"/>
      <c r="N28" s="81"/>
      <c r="O28" s="81"/>
      <c r="P28" s="81"/>
      <c r="Q28" s="81"/>
      <c r="R28" s="81"/>
      <c r="S28" s="81"/>
      <c r="T28" s="81"/>
      <c r="U28" s="81"/>
    </row>
    <row r="29" spans="1:21" ht="21.75" customHeight="1">
      <c r="A29" s="6"/>
      <c r="B29" s="23">
        <v>17</v>
      </c>
      <c r="C29" s="36" t="s">
        <v>15</v>
      </c>
      <c r="D29" s="18" t="s">
        <v>74</v>
      </c>
      <c r="E29" s="24" t="s">
        <v>64</v>
      </c>
      <c r="F29" s="29">
        <v>179</v>
      </c>
      <c r="G29" s="31">
        <v>195</v>
      </c>
      <c r="H29" s="29">
        <v>169</v>
      </c>
      <c r="I29" s="31">
        <v>222</v>
      </c>
      <c r="J29" s="29">
        <v>152</v>
      </c>
      <c r="K29" s="26">
        <v>114</v>
      </c>
      <c r="L29" s="37">
        <f aca="true" t="shared" si="8" ref="L29:L57">AVERAGE(F29:K29)</f>
        <v>171.83333333333334</v>
      </c>
      <c r="M29" s="85">
        <f aca="true" t="shared" si="9" ref="M29:M57">SUM(F29:K29)</f>
        <v>1031</v>
      </c>
      <c r="N29" s="82"/>
      <c r="O29" s="82"/>
      <c r="P29" s="82"/>
      <c r="Q29" s="82"/>
      <c r="R29" s="82"/>
      <c r="S29" s="82"/>
      <c r="T29" s="83"/>
      <c r="U29" s="84"/>
    </row>
    <row r="30" spans="1:21" ht="21.75" customHeight="1">
      <c r="A30" s="6"/>
      <c r="B30" s="23">
        <v>18</v>
      </c>
      <c r="C30" s="34"/>
      <c r="D30" s="18" t="s">
        <v>20</v>
      </c>
      <c r="E30" s="24" t="s">
        <v>21</v>
      </c>
      <c r="F30" s="29">
        <v>201</v>
      </c>
      <c r="G30" s="31">
        <v>146</v>
      </c>
      <c r="H30" s="29">
        <v>169</v>
      </c>
      <c r="I30" s="31">
        <v>154</v>
      </c>
      <c r="J30" s="29">
        <v>155</v>
      </c>
      <c r="K30" s="26">
        <v>201</v>
      </c>
      <c r="L30" s="37">
        <f t="shared" si="8"/>
        <v>171</v>
      </c>
      <c r="M30" s="85">
        <f t="shared" si="9"/>
        <v>1026</v>
      </c>
      <c r="N30" s="82"/>
      <c r="O30" s="82"/>
      <c r="P30" s="82"/>
      <c r="Q30" s="82"/>
      <c r="R30" s="82"/>
      <c r="S30" s="82"/>
      <c r="T30" s="83"/>
      <c r="U30" s="84"/>
    </row>
    <row r="31" spans="1:21" ht="21.75" customHeight="1">
      <c r="A31" s="6"/>
      <c r="B31" s="23">
        <v>19</v>
      </c>
      <c r="C31" s="34" t="s">
        <v>15</v>
      </c>
      <c r="D31" s="18" t="s">
        <v>12</v>
      </c>
      <c r="E31" s="24" t="s">
        <v>23</v>
      </c>
      <c r="F31" s="29">
        <v>190</v>
      </c>
      <c r="G31" s="31">
        <v>151</v>
      </c>
      <c r="H31" s="29">
        <v>192</v>
      </c>
      <c r="I31" s="31">
        <v>180</v>
      </c>
      <c r="J31" s="29">
        <v>153</v>
      </c>
      <c r="K31" s="26">
        <v>158</v>
      </c>
      <c r="L31" s="37">
        <f t="shared" si="8"/>
        <v>170.66666666666666</v>
      </c>
      <c r="M31" s="85">
        <f t="shared" si="9"/>
        <v>1024</v>
      </c>
      <c r="N31" s="82"/>
      <c r="O31" s="82"/>
      <c r="P31" s="82"/>
      <c r="Q31" s="82"/>
      <c r="R31" s="82"/>
      <c r="S31" s="82"/>
      <c r="T31" s="83"/>
      <c r="U31" s="84"/>
    </row>
    <row r="32" spans="1:21" ht="21.75" customHeight="1">
      <c r="A32" s="6"/>
      <c r="B32" s="23">
        <v>20</v>
      </c>
      <c r="C32" s="36"/>
      <c r="D32" s="19" t="s">
        <v>222</v>
      </c>
      <c r="E32" s="25" t="s">
        <v>201</v>
      </c>
      <c r="F32" s="29">
        <v>138</v>
      </c>
      <c r="G32" s="31">
        <v>214</v>
      </c>
      <c r="H32" s="29">
        <v>160</v>
      </c>
      <c r="I32" s="31">
        <v>161</v>
      </c>
      <c r="J32" s="29">
        <v>181</v>
      </c>
      <c r="K32" s="26">
        <v>167</v>
      </c>
      <c r="L32" s="37">
        <f t="shared" si="8"/>
        <v>170.16666666666666</v>
      </c>
      <c r="M32" s="85">
        <f t="shared" si="9"/>
        <v>1021</v>
      </c>
      <c r="N32" s="82"/>
      <c r="O32" s="82"/>
      <c r="P32" s="82"/>
      <c r="Q32" s="82"/>
      <c r="R32" s="82"/>
      <c r="S32" s="82"/>
      <c r="T32" s="83"/>
      <c r="U32" s="84"/>
    </row>
    <row r="33" spans="1:21" ht="21.75" customHeight="1">
      <c r="A33" s="6"/>
      <c r="B33" s="23">
        <v>21</v>
      </c>
      <c r="C33" s="34"/>
      <c r="D33" s="18" t="s">
        <v>24</v>
      </c>
      <c r="E33" s="24" t="s">
        <v>23</v>
      </c>
      <c r="F33" s="29">
        <v>128</v>
      </c>
      <c r="G33" s="31">
        <v>172</v>
      </c>
      <c r="H33" s="29">
        <v>195</v>
      </c>
      <c r="I33" s="31">
        <v>176</v>
      </c>
      <c r="J33" s="29">
        <v>182</v>
      </c>
      <c r="K33" s="26">
        <v>147</v>
      </c>
      <c r="L33" s="37">
        <f t="shared" si="8"/>
        <v>166.66666666666666</v>
      </c>
      <c r="M33" s="85">
        <f t="shared" si="9"/>
        <v>1000</v>
      </c>
      <c r="N33" s="82"/>
      <c r="O33" s="82"/>
      <c r="P33" s="82"/>
      <c r="Q33" s="82"/>
      <c r="R33" s="82"/>
      <c r="S33" s="82"/>
      <c r="T33" s="83"/>
      <c r="U33" s="84"/>
    </row>
    <row r="34" spans="1:21" ht="21.75" customHeight="1">
      <c r="A34" s="6"/>
      <c r="B34" s="23">
        <v>22</v>
      </c>
      <c r="C34" s="34"/>
      <c r="D34" s="18" t="s">
        <v>46</v>
      </c>
      <c r="E34" s="24" t="s">
        <v>23</v>
      </c>
      <c r="F34" s="29">
        <v>182</v>
      </c>
      <c r="G34" s="31">
        <v>155</v>
      </c>
      <c r="H34" s="29">
        <v>145</v>
      </c>
      <c r="I34" s="31">
        <v>166</v>
      </c>
      <c r="J34" s="29">
        <v>169</v>
      </c>
      <c r="K34" s="26">
        <v>163</v>
      </c>
      <c r="L34" s="37">
        <f t="shared" si="8"/>
        <v>163.33333333333334</v>
      </c>
      <c r="M34" s="85">
        <f t="shared" si="9"/>
        <v>980</v>
      </c>
      <c r="N34" s="82"/>
      <c r="O34" s="82"/>
      <c r="P34" s="82"/>
      <c r="Q34" s="82"/>
      <c r="R34" s="82"/>
      <c r="S34" s="82"/>
      <c r="T34" s="83"/>
      <c r="U34" s="84"/>
    </row>
    <row r="35" spans="2:21" ht="21" customHeight="1">
      <c r="B35" s="23">
        <v>23</v>
      </c>
      <c r="C35" s="34"/>
      <c r="D35" s="18" t="s">
        <v>76</v>
      </c>
      <c r="E35" s="24" t="s">
        <v>23</v>
      </c>
      <c r="F35" s="29">
        <v>124</v>
      </c>
      <c r="G35" s="31">
        <v>179</v>
      </c>
      <c r="H35" s="29">
        <v>189</v>
      </c>
      <c r="I35" s="31">
        <v>156</v>
      </c>
      <c r="J35" s="29">
        <v>166</v>
      </c>
      <c r="K35" s="26">
        <v>164</v>
      </c>
      <c r="L35" s="37">
        <f t="shared" si="8"/>
        <v>163</v>
      </c>
      <c r="M35" s="85">
        <f t="shared" si="9"/>
        <v>978</v>
      </c>
      <c r="N35" s="82"/>
      <c r="O35" s="82"/>
      <c r="P35" s="82"/>
      <c r="Q35" s="82"/>
      <c r="R35" s="82"/>
      <c r="S35" s="82"/>
      <c r="T35" s="83"/>
      <c r="U35" s="84"/>
    </row>
    <row r="36" spans="2:21" ht="21" customHeight="1">
      <c r="B36" s="23">
        <v>24</v>
      </c>
      <c r="C36" s="34"/>
      <c r="D36" s="18" t="s">
        <v>192</v>
      </c>
      <c r="E36" s="24" t="s">
        <v>101</v>
      </c>
      <c r="F36" s="29">
        <v>150</v>
      </c>
      <c r="G36" s="31">
        <v>157</v>
      </c>
      <c r="H36" s="29">
        <v>157</v>
      </c>
      <c r="I36" s="31">
        <v>167</v>
      </c>
      <c r="J36" s="29">
        <v>161</v>
      </c>
      <c r="K36" s="26">
        <v>179</v>
      </c>
      <c r="L36" s="37">
        <f t="shared" si="8"/>
        <v>161.83333333333334</v>
      </c>
      <c r="M36" s="85">
        <f t="shared" si="9"/>
        <v>971</v>
      </c>
      <c r="N36" s="82"/>
      <c r="O36" s="82"/>
      <c r="P36" s="82"/>
      <c r="Q36" s="82"/>
      <c r="R36" s="82"/>
      <c r="S36" s="82"/>
      <c r="T36" s="83"/>
      <c r="U36" s="84"/>
    </row>
    <row r="37" spans="2:21" ht="21" customHeight="1">
      <c r="B37" s="23">
        <v>25</v>
      </c>
      <c r="C37" s="36"/>
      <c r="D37" s="19" t="s">
        <v>26</v>
      </c>
      <c r="E37" s="25" t="s">
        <v>23</v>
      </c>
      <c r="F37" s="29">
        <v>149</v>
      </c>
      <c r="G37" s="31">
        <v>166</v>
      </c>
      <c r="H37" s="29">
        <v>198</v>
      </c>
      <c r="I37" s="31">
        <v>144</v>
      </c>
      <c r="J37" s="29">
        <v>140</v>
      </c>
      <c r="K37" s="26">
        <v>168</v>
      </c>
      <c r="L37" s="37">
        <f t="shared" si="8"/>
        <v>160.83333333333334</v>
      </c>
      <c r="M37" s="85">
        <f t="shared" si="9"/>
        <v>965</v>
      </c>
      <c r="N37" s="82"/>
      <c r="O37" s="82"/>
      <c r="P37" s="82"/>
      <c r="Q37" s="82"/>
      <c r="R37" s="82"/>
      <c r="S37" s="82"/>
      <c r="T37" s="83"/>
      <c r="U37" s="84"/>
    </row>
    <row r="38" spans="2:21" ht="21" customHeight="1">
      <c r="B38" s="23">
        <v>26</v>
      </c>
      <c r="C38" s="34"/>
      <c r="D38" s="18" t="s">
        <v>131</v>
      </c>
      <c r="E38" s="24" t="s">
        <v>21</v>
      </c>
      <c r="F38" s="29">
        <v>136</v>
      </c>
      <c r="G38" s="31">
        <v>140</v>
      </c>
      <c r="H38" s="29">
        <v>141</v>
      </c>
      <c r="I38" s="31">
        <v>179</v>
      </c>
      <c r="J38" s="29">
        <v>179</v>
      </c>
      <c r="K38" s="26">
        <v>187</v>
      </c>
      <c r="L38" s="37">
        <f t="shared" si="8"/>
        <v>160.33333333333334</v>
      </c>
      <c r="M38" s="85">
        <f t="shared" si="9"/>
        <v>962</v>
      </c>
      <c r="N38" s="82"/>
      <c r="O38" s="82"/>
      <c r="P38" s="82"/>
      <c r="Q38" s="82"/>
      <c r="R38" s="82"/>
      <c r="S38" s="82"/>
      <c r="T38" s="83"/>
      <c r="U38" s="84"/>
    </row>
    <row r="39" spans="2:21" ht="21" customHeight="1">
      <c r="B39" s="23">
        <v>27</v>
      </c>
      <c r="C39" s="34"/>
      <c r="D39" s="18" t="s">
        <v>75</v>
      </c>
      <c r="E39" s="24" t="s">
        <v>61</v>
      </c>
      <c r="F39" s="29">
        <v>142</v>
      </c>
      <c r="G39" s="31">
        <v>166</v>
      </c>
      <c r="H39" s="29">
        <v>170</v>
      </c>
      <c r="I39" s="31">
        <v>184</v>
      </c>
      <c r="J39" s="29">
        <v>149</v>
      </c>
      <c r="K39" s="26">
        <v>140</v>
      </c>
      <c r="L39" s="37">
        <f t="shared" si="8"/>
        <v>158.5</v>
      </c>
      <c r="M39" s="85">
        <f t="shared" si="9"/>
        <v>951</v>
      </c>
      <c r="N39" s="82"/>
      <c r="O39" s="82"/>
      <c r="P39" s="82"/>
      <c r="Q39" s="82"/>
      <c r="R39" s="82"/>
      <c r="S39" s="82"/>
      <c r="T39" s="83"/>
      <c r="U39" s="84"/>
    </row>
    <row r="40" spans="2:21" ht="21" customHeight="1">
      <c r="B40" s="23">
        <v>28</v>
      </c>
      <c r="C40" s="34" t="s">
        <v>114</v>
      </c>
      <c r="D40" s="18" t="s">
        <v>134</v>
      </c>
      <c r="E40" s="24" t="s">
        <v>119</v>
      </c>
      <c r="F40" s="29">
        <v>126</v>
      </c>
      <c r="G40" s="31">
        <v>158</v>
      </c>
      <c r="H40" s="29">
        <v>151</v>
      </c>
      <c r="I40" s="31">
        <v>166</v>
      </c>
      <c r="J40" s="29">
        <v>182</v>
      </c>
      <c r="K40" s="26">
        <v>166</v>
      </c>
      <c r="L40" s="37">
        <f t="shared" si="8"/>
        <v>158.16666666666666</v>
      </c>
      <c r="M40" s="85">
        <f t="shared" si="9"/>
        <v>949</v>
      </c>
      <c r="N40" s="82"/>
      <c r="O40" s="82"/>
      <c r="P40" s="82"/>
      <c r="Q40" s="82"/>
      <c r="R40" s="82"/>
      <c r="S40" s="82"/>
      <c r="T40" s="83"/>
      <c r="U40" s="84"/>
    </row>
    <row r="41" spans="2:21" ht="21" customHeight="1">
      <c r="B41" s="23">
        <v>29</v>
      </c>
      <c r="C41" s="34"/>
      <c r="D41" s="18" t="s">
        <v>25</v>
      </c>
      <c r="E41" s="24" t="s">
        <v>23</v>
      </c>
      <c r="F41" s="29">
        <v>165</v>
      </c>
      <c r="G41" s="31">
        <v>160</v>
      </c>
      <c r="H41" s="29">
        <v>123</v>
      </c>
      <c r="I41" s="31">
        <v>172</v>
      </c>
      <c r="J41" s="29">
        <v>177</v>
      </c>
      <c r="K41" s="26">
        <v>150</v>
      </c>
      <c r="L41" s="37">
        <f t="shared" si="8"/>
        <v>157.83333333333334</v>
      </c>
      <c r="M41" s="85">
        <f t="shared" si="9"/>
        <v>947</v>
      </c>
      <c r="N41" s="82"/>
      <c r="O41" s="82"/>
      <c r="P41" s="82"/>
      <c r="Q41" s="82"/>
      <c r="R41" s="82"/>
      <c r="S41" s="82"/>
      <c r="T41" s="83"/>
      <c r="U41" s="84"/>
    </row>
    <row r="42" spans="2:21" ht="21" customHeight="1">
      <c r="B42" s="23">
        <v>30</v>
      </c>
      <c r="C42" s="36"/>
      <c r="D42" s="19" t="s">
        <v>191</v>
      </c>
      <c r="E42" s="25" t="s">
        <v>21</v>
      </c>
      <c r="F42" s="29">
        <v>134</v>
      </c>
      <c r="G42" s="31">
        <v>174</v>
      </c>
      <c r="H42" s="29">
        <v>166</v>
      </c>
      <c r="I42" s="31">
        <v>149</v>
      </c>
      <c r="J42" s="29">
        <v>140</v>
      </c>
      <c r="K42" s="26">
        <v>180</v>
      </c>
      <c r="L42" s="37">
        <f t="shared" si="8"/>
        <v>157.16666666666666</v>
      </c>
      <c r="M42" s="85">
        <f t="shared" si="9"/>
        <v>943</v>
      </c>
      <c r="N42" s="82"/>
      <c r="O42" s="82"/>
      <c r="P42" s="82"/>
      <c r="Q42" s="82"/>
      <c r="R42" s="82"/>
      <c r="S42" s="82"/>
      <c r="T42" s="83"/>
      <c r="U42" s="84"/>
    </row>
    <row r="43" spans="2:21" ht="21" customHeight="1">
      <c r="B43" s="23">
        <v>31</v>
      </c>
      <c r="C43" s="34" t="s">
        <v>116</v>
      </c>
      <c r="D43" s="18" t="s">
        <v>44</v>
      </c>
      <c r="E43" s="24" t="s">
        <v>21</v>
      </c>
      <c r="F43" s="29">
        <v>192</v>
      </c>
      <c r="G43" s="31">
        <v>146</v>
      </c>
      <c r="H43" s="29">
        <v>111</v>
      </c>
      <c r="I43" s="31">
        <v>166</v>
      </c>
      <c r="J43" s="29">
        <v>161</v>
      </c>
      <c r="K43" s="26">
        <v>166</v>
      </c>
      <c r="L43" s="37">
        <f t="shared" si="8"/>
        <v>157</v>
      </c>
      <c r="M43" s="85">
        <f t="shared" si="9"/>
        <v>942</v>
      </c>
      <c r="N43" s="82"/>
      <c r="O43" s="82"/>
      <c r="P43" s="82"/>
      <c r="Q43" s="82"/>
      <c r="R43" s="82"/>
      <c r="S43" s="82"/>
      <c r="T43" s="83"/>
      <c r="U43" s="84"/>
    </row>
    <row r="44" spans="2:21" ht="21" customHeight="1">
      <c r="B44" s="23">
        <v>32</v>
      </c>
      <c r="C44" s="34"/>
      <c r="D44" s="18" t="s">
        <v>223</v>
      </c>
      <c r="E44" s="24" t="s">
        <v>162</v>
      </c>
      <c r="F44" s="29">
        <v>149</v>
      </c>
      <c r="G44" s="31">
        <v>159</v>
      </c>
      <c r="H44" s="29">
        <v>190</v>
      </c>
      <c r="I44" s="31">
        <v>150</v>
      </c>
      <c r="J44" s="29">
        <v>172</v>
      </c>
      <c r="K44" s="26">
        <v>122</v>
      </c>
      <c r="L44" s="37">
        <f t="shared" si="8"/>
        <v>157</v>
      </c>
      <c r="M44" s="85">
        <f t="shared" si="9"/>
        <v>942</v>
      </c>
      <c r="N44" s="82"/>
      <c r="O44" s="82"/>
      <c r="P44" s="82"/>
      <c r="Q44" s="82"/>
      <c r="R44" s="82"/>
      <c r="S44" s="82"/>
      <c r="T44" s="83"/>
      <c r="U44" s="84"/>
    </row>
    <row r="45" spans="2:21" ht="21" customHeight="1">
      <c r="B45" s="23">
        <v>33</v>
      </c>
      <c r="C45" s="34" t="s">
        <v>15</v>
      </c>
      <c r="D45" s="18" t="s">
        <v>118</v>
      </c>
      <c r="E45" s="24" t="s">
        <v>119</v>
      </c>
      <c r="F45" s="29">
        <v>174</v>
      </c>
      <c r="G45" s="31">
        <v>165</v>
      </c>
      <c r="H45" s="29">
        <v>127</v>
      </c>
      <c r="I45" s="31">
        <v>162</v>
      </c>
      <c r="J45" s="29">
        <v>153</v>
      </c>
      <c r="K45" s="26">
        <v>153</v>
      </c>
      <c r="L45" s="37">
        <f t="shared" si="8"/>
        <v>155.66666666666666</v>
      </c>
      <c r="M45" s="85">
        <f t="shared" si="9"/>
        <v>934</v>
      </c>
      <c r="N45" s="82"/>
      <c r="O45" s="82"/>
      <c r="P45" s="82"/>
      <c r="Q45" s="82"/>
      <c r="R45" s="82"/>
      <c r="S45" s="82"/>
      <c r="T45" s="83"/>
      <c r="U45" s="84"/>
    </row>
    <row r="46" spans="2:21" ht="21" customHeight="1">
      <c r="B46" s="23">
        <v>34</v>
      </c>
      <c r="C46" s="34"/>
      <c r="D46" s="18" t="s">
        <v>133</v>
      </c>
      <c r="E46" s="24" t="s">
        <v>66</v>
      </c>
      <c r="F46" s="29">
        <v>189</v>
      </c>
      <c r="G46" s="31">
        <v>161</v>
      </c>
      <c r="H46" s="29">
        <v>139</v>
      </c>
      <c r="I46" s="31">
        <v>128</v>
      </c>
      <c r="J46" s="29">
        <v>166</v>
      </c>
      <c r="K46" s="26">
        <v>151</v>
      </c>
      <c r="L46" s="37">
        <f t="shared" si="8"/>
        <v>155.66666666666666</v>
      </c>
      <c r="M46" s="85">
        <f t="shared" si="9"/>
        <v>934</v>
      </c>
      <c r="N46" s="82"/>
      <c r="O46" s="82"/>
      <c r="P46" s="82"/>
      <c r="Q46" s="82"/>
      <c r="R46" s="82"/>
      <c r="S46" s="82"/>
      <c r="T46" s="83"/>
      <c r="U46" s="84"/>
    </row>
    <row r="47" spans="2:21" ht="21" customHeight="1">
      <c r="B47" s="23">
        <v>35</v>
      </c>
      <c r="C47" s="34" t="s">
        <v>116</v>
      </c>
      <c r="D47" s="18" t="s">
        <v>49</v>
      </c>
      <c r="E47" s="24" t="s">
        <v>23</v>
      </c>
      <c r="F47" s="29">
        <v>126</v>
      </c>
      <c r="G47" s="31">
        <v>199</v>
      </c>
      <c r="H47" s="29">
        <v>188</v>
      </c>
      <c r="I47" s="31">
        <v>155</v>
      </c>
      <c r="J47" s="29">
        <v>149</v>
      </c>
      <c r="K47" s="26">
        <v>115</v>
      </c>
      <c r="L47" s="37">
        <f t="shared" si="8"/>
        <v>155.33333333333334</v>
      </c>
      <c r="M47" s="85">
        <f t="shared" si="9"/>
        <v>932</v>
      </c>
      <c r="N47" s="82"/>
      <c r="O47" s="82"/>
      <c r="P47" s="82"/>
      <c r="Q47" s="82"/>
      <c r="R47" s="82"/>
      <c r="S47" s="82"/>
      <c r="T47" s="83"/>
      <c r="U47" s="84"/>
    </row>
    <row r="48" spans="2:21" ht="21" customHeight="1">
      <c r="B48" s="23">
        <v>36</v>
      </c>
      <c r="C48" s="36" t="s">
        <v>115</v>
      </c>
      <c r="D48" s="19" t="s">
        <v>97</v>
      </c>
      <c r="E48" s="25" t="s">
        <v>21</v>
      </c>
      <c r="F48" s="29">
        <v>176</v>
      </c>
      <c r="G48" s="31">
        <v>131</v>
      </c>
      <c r="H48" s="29">
        <v>180</v>
      </c>
      <c r="I48" s="31">
        <v>145</v>
      </c>
      <c r="J48" s="29">
        <v>161</v>
      </c>
      <c r="K48" s="26">
        <v>120</v>
      </c>
      <c r="L48" s="37">
        <f t="shared" si="8"/>
        <v>152.16666666666666</v>
      </c>
      <c r="M48" s="85">
        <f t="shared" si="9"/>
        <v>913</v>
      </c>
      <c r="N48" s="82"/>
      <c r="O48" s="82"/>
      <c r="P48" s="82"/>
      <c r="Q48" s="82"/>
      <c r="R48" s="82"/>
      <c r="S48" s="82"/>
      <c r="T48" s="83"/>
      <c r="U48" s="84"/>
    </row>
    <row r="49" spans="2:21" ht="21" customHeight="1">
      <c r="B49" s="23">
        <v>37</v>
      </c>
      <c r="C49" s="34"/>
      <c r="D49" s="18" t="s">
        <v>194</v>
      </c>
      <c r="E49" s="24" t="s">
        <v>101</v>
      </c>
      <c r="F49" s="29">
        <v>159</v>
      </c>
      <c r="G49" s="31">
        <v>141</v>
      </c>
      <c r="H49" s="29">
        <v>170</v>
      </c>
      <c r="I49" s="31">
        <v>143</v>
      </c>
      <c r="J49" s="29">
        <v>147</v>
      </c>
      <c r="K49" s="26">
        <v>152</v>
      </c>
      <c r="L49" s="37">
        <f t="shared" si="8"/>
        <v>152</v>
      </c>
      <c r="M49" s="85">
        <f t="shared" si="9"/>
        <v>912</v>
      </c>
      <c r="N49" s="82"/>
      <c r="O49" s="82"/>
      <c r="P49" s="82"/>
      <c r="Q49" s="82"/>
      <c r="R49" s="82"/>
      <c r="S49" s="82"/>
      <c r="T49" s="83"/>
      <c r="U49" s="84"/>
    </row>
    <row r="50" spans="2:21" ht="21" customHeight="1">
      <c r="B50" s="23">
        <v>38</v>
      </c>
      <c r="C50" s="34"/>
      <c r="D50" s="18" t="s">
        <v>226</v>
      </c>
      <c r="E50" s="24" t="s">
        <v>61</v>
      </c>
      <c r="F50" s="29">
        <v>167</v>
      </c>
      <c r="G50" s="31">
        <v>150</v>
      </c>
      <c r="H50" s="29">
        <v>155</v>
      </c>
      <c r="I50" s="31">
        <v>122</v>
      </c>
      <c r="J50" s="29">
        <v>182</v>
      </c>
      <c r="K50" s="26">
        <v>112</v>
      </c>
      <c r="L50" s="37">
        <f t="shared" si="8"/>
        <v>148</v>
      </c>
      <c r="M50" s="85">
        <f t="shared" si="9"/>
        <v>888</v>
      </c>
      <c r="N50" s="82"/>
      <c r="O50" s="82"/>
      <c r="P50" s="82"/>
      <c r="Q50" s="82"/>
      <c r="R50" s="82"/>
      <c r="S50" s="82"/>
      <c r="T50" s="83"/>
      <c r="U50" s="84"/>
    </row>
    <row r="51" spans="2:21" ht="21" customHeight="1">
      <c r="B51" s="23">
        <v>39</v>
      </c>
      <c r="C51" s="34"/>
      <c r="D51" s="18" t="s">
        <v>47</v>
      </c>
      <c r="E51" s="24" t="s">
        <v>48</v>
      </c>
      <c r="F51" s="29">
        <v>151</v>
      </c>
      <c r="G51" s="31">
        <v>133</v>
      </c>
      <c r="H51" s="29">
        <v>137</v>
      </c>
      <c r="I51" s="31">
        <v>146</v>
      </c>
      <c r="J51" s="29">
        <v>128</v>
      </c>
      <c r="K51" s="26">
        <v>175</v>
      </c>
      <c r="L51" s="37">
        <f t="shared" si="8"/>
        <v>145</v>
      </c>
      <c r="M51" s="85">
        <f t="shared" si="9"/>
        <v>870</v>
      </c>
      <c r="N51" s="82"/>
      <c r="O51" s="82"/>
      <c r="P51" s="82"/>
      <c r="Q51" s="82"/>
      <c r="R51" s="82"/>
      <c r="S51" s="82"/>
      <c r="T51" s="83"/>
      <c r="U51" s="84"/>
    </row>
    <row r="52" spans="2:21" ht="21" customHeight="1">
      <c r="B52" s="23">
        <v>40</v>
      </c>
      <c r="C52" s="34"/>
      <c r="D52" s="18" t="s">
        <v>138</v>
      </c>
      <c r="E52" s="24" t="s">
        <v>66</v>
      </c>
      <c r="F52" s="29">
        <v>98</v>
      </c>
      <c r="G52" s="31">
        <v>132</v>
      </c>
      <c r="H52" s="29">
        <v>178</v>
      </c>
      <c r="I52" s="31">
        <v>130</v>
      </c>
      <c r="J52" s="29">
        <v>139</v>
      </c>
      <c r="K52" s="26">
        <v>188</v>
      </c>
      <c r="L52" s="37">
        <f t="shared" si="8"/>
        <v>144.16666666666666</v>
      </c>
      <c r="M52" s="85">
        <f t="shared" si="9"/>
        <v>865</v>
      </c>
      <c r="N52" s="82"/>
      <c r="O52" s="82"/>
      <c r="P52" s="82"/>
      <c r="Q52" s="82"/>
      <c r="R52" s="82"/>
      <c r="S52" s="82"/>
      <c r="T52" s="83"/>
      <c r="U52" s="84"/>
    </row>
    <row r="53" spans="2:21" ht="21" customHeight="1">
      <c r="B53" s="23">
        <v>41</v>
      </c>
      <c r="C53" s="36"/>
      <c r="D53" s="19" t="s">
        <v>77</v>
      </c>
      <c r="E53" s="25" t="s">
        <v>61</v>
      </c>
      <c r="F53" s="29">
        <v>159</v>
      </c>
      <c r="G53" s="31">
        <v>136</v>
      </c>
      <c r="H53" s="29">
        <v>111</v>
      </c>
      <c r="I53" s="31">
        <v>161</v>
      </c>
      <c r="J53" s="29">
        <v>138</v>
      </c>
      <c r="K53" s="26">
        <v>157</v>
      </c>
      <c r="L53" s="37">
        <f t="shared" si="8"/>
        <v>143.66666666666666</v>
      </c>
      <c r="M53" s="85">
        <f t="shared" si="9"/>
        <v>862</v>
      </c>
      <c r="N53" s="82"/>
      <c r="O53" s="82"/>
      <c r="P53" s="82"/>
      <c r="Q53" s="82"/>
      <c r="R53" s="82"/>
      <c r="S53" s="82"/>
      <c r="T53" s="83"/>
      <c r="U53" s="84"/>
    </row>
    <row r="54" spans="2:21" ht="21" customHeight="1">
      <c r="B54" s="23">
        <v>42</v>
      </c>
      <c r="C54" s="34"/>
      <c r="D54" s="18" t="s">
        <v>43</v>
      </c>
      <c r="E54" s="24" t="s">
        <v>30</v>
      </c>
      <c r="F54" s="29">
        <v>128</v>
      </c>
      <c r="G54" s="31">
        <v>127</v>
      </c>
      <c r="H54" s="29">
        <v>167</v>
      </c>
      <c r="I54" s="31">
        <v>160</v>
      </c>
      <c r="J54" s="29">
        <v>133</v>
      </c>
      <c r="K54" s="26">
        <v>138</v>
      </c>
      <c r="L54" s="37">
        <f t="shared" si="8"/>
        <v>142.16666666666666</v>
      </c>
      <c r="M54" s="85">
        <f t="shared" si="9"/>
        <v>853</v>
      </c>
      <c r="N54" s="82"/>
      <c r="O54" s="82"/>
      <c r="P54" s="82"/>
      <c r="Q54" s="82"/>
      <c r="R54" s="82"/>
      <c r="S54" s="82"/>
      <c r="T54" s="83"/>
      <c r="U54" s="84"/>
    </row>
    <row r="55" spans="2:21" ht="21" customHeight="1">
      <c r="B55" s="23">
        <v>43</v>
      </c>
      <c r="C55" s="34"/>
      <c r="D55" s="18" t="s">
        <v>140</v>
      </c>
      <c r="E55" s="24" t="s">
        <v>64</v>
      </c>
      <c r="F55" s="29">
        <v>173</v>
      </c>
      <c r="G55" s="31">
        <v>107</v>
      </c>
      <c r="H55" s="29">
        <v>143</v>
      </c>
      <c r="I55" s="31">
        <v>131</v>
      </c>
      <c r="J55" s="29">
        <v>137</v>
      </c>
      <c r="K55" s="26">
        <v>133</v>
      </c>
      <c r="L55" s="37">
        <f t="shared" si="8"/>
        <v>137.33333333333334</v>
      </c>
      <c r="M55" s="85">
        <f t="shared" si="9"/>
        <v>824</v>
      </c>
      <c r="N55" s="82"/>
      <c r="O55" s="82"/>
      <c r="P55" s="82"/>
      <c r="Q55" s="82"/>
      <c r="R55" s="82"/>
      <c r="S55" s="82"/>
      <c r="T55" s="83"/>
      <c r="U55" s="84"/>
    </row>
    <row r="56" spans="2:21" ht="21" customHeight="1">
      <c r="B56" s="23">
        <v>44</v>
      </c>
      <c r="C56" s="36"/>
      <c r="D56" s="19" t="s">
        <v>45</v>
      </c>
      <c r="E56" s="25" t="s">
        <v>23</v>
      </c>
      <c r="F56" s="29">
        <v>129</v>
      </c>
      <c r="G56" s="31">
        <v>153</v>
      </c>
      <c r="H56" s="29">
        <v>134</v>
      </c>
      <c r="I56" s="31">
        <v>115</v>
      </c>
      <c r="J56" s="29">
        <v>158</v>
      </c>
      <c r="K56" s="26">
        <v>115</v>
      </c>
      <c r="L56" s="37">
        <f t="shared" si="8"/>
        <v>134</v>
      </c>
      <c r="M56" s="85">
        <f t="shared" si="9"/>
        <v>804</v>
      </c>
      <c r="N56" s="82"/>
      <c r="O56" s="82"/>
      <c r="P56" s="82"/>
      <c r="Q56" s="82"/>
      <c r="R56" s="82"/>
      <c r="S56" s="82"/>
      <c r="T56" s="83"/>
      <c r="U56" s="84"/>
    </row>
    <row r="57" spans="2:21" ht="21" customHeight="1">
      <c r="B57" s="23">
        <v>45</v>
      </c>
      <c r="C57" s="34"/>
      <c r="D57" s="18" t="s">
        <v>139</v>
      </c>
      <c r="E57" s="24" t="s">
        <v>64</v>
      </c>
      <c r="F57" s="29">
        <v>107</v>
      </c>
      <c r="G57" s="31">
        <v>90</v>
      </c>
      <c r="H57" s="29">
        <v>97</v>
      </c>
      <c r="I57" s="31">
        <v>152</v>
      </c>
      <c r="J57" s="29">
        <v>104</v>
      </c>
      <c r="K57" s="26">
        <v>84</v>
      </c>
      <c r="L57" s="37">
        <f t="shared" si="8"/>
        <v>105.66666666666667</v>
      </c>
      <c r="M57" s="85">
        <f t="shared" si="9"/>
        <v>634</v>
      </c>
      <c r="N57" s="82"/>
      <c r="O57" s="82"/>
      <c r="P57" s="82"/>
      <c r="Q57" s="82"/>
      <c r="R57" s="82"/>
      <c r="S57" s="82"/>
      <c r="T57" s="83"/>
      <c r="U57" s="84"/>
    </row>
  </sheetData>
  <mergeCells count="6">
    <mergeCell ref="B28:M28"/>
    <mergeCell ref="D1:M1"/>
    <mergeCell ref="A8:A10"/>
    <mergeCell ref="D8:D10"/>
    <mergeCell ref="E8:E10"/>
    <mergeCell ref="B17:U17"/>
  </mergeCells>
  <printOptions/>
  <pageMargins left="0.11811023622047245" right="0.1968503937007874" top="0.18" bottom="0" header="0.1968503937007874" footer="0"/>
  <pageSetup horizontalDpi="600" verticalDpi="600" orientation="landscape" paperSize="9" scale="66" r:id="rId3"/>
  <legacyDrawing r:id="rId2"/>
  <oleObjects>
    <oleObject progId="Word.Document.8" shapeId="32562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U118"/>
  <sheetViews>
    <sheetView zoomScale="75" zoomScaleNormal="75" zoomScaleSheetLayoutView="75" workbookViewId="0" topLeftCell="B79">
      <selection activeCell="L2" sqref="L2"/>
    </sheetView>
  </sheetViews>
  <sheetFormatPr defaultColWidth="9.00390625" defaultRowHeight="12.75" outlineLevelCol="1"/>
  <cols>
    <col min="1" max="1" width="6.25390625" style="2" hidden="1" customWidth="1"/>
    <col min="2" max="3" width="7.375" style="2" customWidth="1"/>
    <col min="4" max="4" width="32.875" style="1" customWidth="1"/>
    <col min="5" max="5" width="33.875" style="1" customWidth="1"/>
    <col min="6" max="6" width="7.25390625" style="1" customWidth="1" outlineLevel="1"/>
    <col min="7" max="7" width="7.375" style="1" customWidth="1" outlineLevel="1"/>
    <col min="8" max="8" width="7.25390625" style="1" customWidth="1" outlineLevel="1"/>
    <col min="9" max="9" width="7.375" style="1" customWidth="1" outlineLevel="1"/>
    <col min="10" max="10" width="7.25390625" style="1" customWidth="1" outlineLevel="1"/>
    <col min="11" max="11" width="7.125" style="1" customWidth="1" outlineLevel="1"/>
    <col min="12" max="12" width="12.625" style="1" customWidth="1"/>
    <col min="13" max="13" width="10.25390625" style="1" customWidth="1"/>
    <col min="14" max="14" width="7.25390625" style="1" customWidth="1" outlineLevel="1"/>
    <col min="15" max="15" width="7.375" style="1" customWidth="1" outlineLevel="1"/>
    <col min="16" max="16" width="7.25390625" style="1" customWidth="1" outlineLevel="1"/>
    <col min="17" max="17" width="7.375" style="1" customWidth="1" outlineLevel="1"/>
    <col min="18" max="18" width="7.25390625" style="1" customWidth="1" outlineLevel="1"/>
    <col min="19" max="19" width="7.125" style="1" customWidth="1" outlineLevel="1"/>
    <col min="20" max="20" width="12.625" style="1" customWidth="1"/>
    <col min="21" max="21" width="10.25390625" style="1" customWidth="1"/>
    <col min="22" max="16384" width="9.125" style="1" customWidth="1"/>
  </cols>
  <sheetData>
    <row r="1" spans="4:13" ht="26.25">
      <c r="D1" s="102" t="s">
        <v>18</v>
      </c>
      <c r="E1" s="103"/>
      <c r="F1" s="103"/>
      <c r="G1" s="103"/>
      <c r="H1" s="103"/>
      <c r="I1" s="103"/>
      <c r="J1" s="103"/>
      <c r="K1" s="103"/>
      <c r="L1" s="103"/>
      <c r="M1" s="103"/>
    </row>
    <row r="2" spans="5:21" ht="20.25">
      <c r="E2" s="78" t="s">
        <v>16</v>
      </c>
      <c r="F2" s="79"/>
      <c r="G2" s="79"/>
      <c r="H2" s="21"/>
      <c r="I2" s="16"/>
      <c r="J2" s="16"/>
      <c r="K2" s="16"/>
      <c r="L2" s="16"/>
      <c r="M2" s="16"/>
      <c r="N2" s="79"/>
      <c r="O2" s="79"/>
      <c r="P2" s="21"/>
      <c r="Q2" s="16"/>
      <c r="R2" s="16"/>
      <c r="S2" s="16"/>
      <c r="T2" s="16"/>
      <c r="U2" s="16"/>
    </row>
    <row r="3" spans="5:21" ht="20.25">
      <c r="E3" s="77" t="s">
        <v>199</v>
      </c>
      <c r="F3" s="77"/>
      <c r="G3" s="77"/>
      <c r="H3" s="21"/>
      <c r="I3" s="16"/>
      <c r="J3" s="16"/>
      <c r="K3" s="16"/>
      <c r="L3" s="16"/>
      <c r="M3" s="16"/>
      <c r="N3" s="77"/>
      <c r="O3" s="77"/>
      <c r="P3" s="21"/>
      <c r="Q3" s="16"/>
      <c r="R3" s="16"/>
      <c r="S3" s="16"/>
      <c r="T3" s="16"/>
      <c r="U3" s="16"/>
    </row>
    <row r="4" spans="5:21" ht="26.25">
      <c r="E4" s="22" t="s">
        <v>19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3" s="4" customFormat="1" ht="7.5" thickBot="1">
      <c r="A5" s="3"/>
      <c r="B5" s="3"/>
      <c r="C5" s="3"/>
    </row>
    <row r="6" spans="1:21" s="5" customFormat="1" ht="25.5">
      <c r="A6" s="104" t="s">
        <v>0</v>
      </c>
      <c r="B6" s="9"/>
      <c r="C6" s="9"/>
      <c r="D6" s="104" t="s">
        <v>1</v>
      </c>
      <c r="E6" s="104" t="s">
        <v>2</v>
      </c>
      <c r="F6" s="9" t="s">
        <v>3</v>
      </c>
      <c r="G6" s="9" t="s">
        <v>4</v>
      </c>
      <c r="H6" s="9" t="s">
        <v>5</v>
      </c>
      <c r="I6" s="9" t="s">
        <v>6</v>
      </c>
      <c r="J6" s="9" t="s">
        <v>7</v>
      </c>
      <c r="K6" s="9" t="s">
        <v>8</v>
      </c>
      <c r="L6" s="9" t="s">
        <v>11</v>
      </c>
      <c r="M6" s="10" t="s">
        <v>9</v>
      </c>
      <c r="N6" s="9" t="s">
        <v>82</v>
      </c>
      <c r="O6" s="9" t="s">
        <v>227</v>
      </c>
      <c r="P6" s="9" t="s">
        <v>228</v>
      </c>
      <c r="Q6" s="9" t="s">
        <v>229</v>
      </c>
      <c r="R6" s="9" t="s">
        <v>230</v>
      </c>
      <c r="S6" s="9" t="s">
        <v>231</v>
      </c>
      <c r="T6" s="9" t="s">
        <v>11</v>
      </c>
      <c r="U6" s="10" t="s">
        <v>9</v>
      </c>
    </row>
    <row r="7" spans="1:21" s="5" customFormat="1" ht="12.75">
      <c r="A7" s="105"/>
      <c r="B7" s="11" t="s">
        <v>0</v>
      </c>
      <c r="C7" s="11" t="s">
        <v>14</v>
      </c>
      <c r="D7" s="105"/>
      <c r="E7" s="105"/>
      <c r="F7" s="11"/>
      <c r="G7" s="11"/>
      <c r="H7" s="11"/>
      <c r="I7" s="11"/>
      <c r="J7" s="11"/>
      <c r="K7" s="11"/>
      <c r="L7" s="11">
        <v>6</v>
      </c>
      <c r="M7" s="12">
        <v>6</v>
      </c>
      <c r="N7" s="11"/>
      <c r="O7" s="11"/>
      <c r="P7" s="11"/>
      <c r="Q7" s="11"/>
      <c r="R7" s="11"/>
      <c r="S7" s="11"/>
      <c r="T7" s="11">
        <v>12</v>
      </c>
      <c r="U7" s="12">
        <v>12</v>
      </c>
    </row>
    <row r="8" spans="1:21" s="5" customFormat="1" ht="13.5" thickBot="1">
      <c r="A8" s="105"/>
      <c r="B8" s="13"/>
      <c r="C8" s="13"/>
      <c r="D8" s="106"/>
      <c r="E8" s="106"/>
      <c r="F8" s="13"/>
      <c r="G8" s="13"/>
      <c r="H8" s="13"/>
      <c r="I8" s="13"/>
      <c r="J8" s="13"/>
      <c r="K8" s="13"/>
      <c r="L8" s="13" t="s">
        <v>10</v>
      </c>
      <c r="M8" s="14" t="s">
        <v>10</v>
      </c>
      <c r="N8" s="13"/>
      <c r="O8" s="13"/>
      <c r="P8" s="13"/>
      <c r="Q8" s="13"/>
      <c r="R8" s="13"/>
      <c r="S8" s="13"/>
      <c r="T8" s="13" t="s">
        <v>10</v>
      </c>
      <c r="U8" s="14" t="s">
        <v>10</v>
      </c>
    </row>
    <row r="9" spans="1:21" ht="21.75" customHeight="1">
      <c r="A9" s="8"/>
      <c r="B9" s="33">
        <v>1</v>
      </c>
      <c r="C9" s="35"/>
      <c r="D9" s="17" t="s">
        <v>165</v>
      </c>
      <c r="E9" s="24" t="s">
        <v>21</v>
      </c>
      <c r="F9" s="28">
        <v>169</v>
      </c>
      <c r="G9" s="31">
        <v>214</v>
      </c>
      <c r="H9" s="28">
        <v>215</v>
      </c>
      <c r="I9" s="31">
        <v>190</v>
      </c>
      <c r="J9" s="28">
        <v>232</v>
      </c>
      <c r="K9" s="26">
        <v>181</v>
      </c>
      <c r="L9" s="37">
        <f aca="true" t="shared" si="0" ref="L9:L16">AVERAGE(F9:K9)</f>
        <v>200.16666666666666</v>
      </c>
      <c r="M9" s="38">
        <f aca="true" t="shared" si="1" ref="M9:M16">SUM(F9:K9)</f>
        <v>1201</v>
      </c>
      <c r="N9" s="28">
        <v>229</v>
      </c>
      <c r="O9" s="31">
        <v>169</v>
      </c>
      <c r="P9" s="28">
        <v>197</v>
      </c>
      <c r="Q9" s="31">
        <v>201</v>
      </c>
      <c r="R9" s="28">
        <v>222</v>
      </c>
      <c r="S9" s="26">
        <v>195</v>
      </c>
      <c r="T9" s="37">
        <f aca="true" t="shared" si="2" ref="T9:T16">AVERAGE(F9:K9,N9:S9)</f>
        <v>201.16666666666666</v>
      </c>
      <c r="U9" s="38">
        <f aca="true" t="shared" si="3" ref="U9:U16">SUM(F9:K9,N9:S9)</f>
        <v>2414</v>
      </c>
    </row>
    <row r="10" spans="1:21" ht="21.75" customHeight="1">
      <c r="A10" s="8"/>
      <c r="B10" s="23">
        <v>2</v>
      </c>
      <c r="C10" s="36" t="s">
        <v>15</v>
      </c>
      <c r="D10" s="18" t="s">
        <v>13</v>
      </c>
      <c r="E10" s="24" t="s">
        <v>23</v>
      </c>
      <c r="F10" s="29">
        <v>212</v>
      </c>
      <c r="G10" s="31">
        <v>174</v>
      </c>
      <c r="H10" s="29">
        <v>215</v>
      </c>
      <c r="I10" s="31">
        <v>144</v>
      </c>
      <c r="J10" s="29">
        <v>176</v>
      </c>
      <c r="K10" s="26">
        <v>232</v>
      </c>
      <c r="L10" s="37">
        <f t="shared" si="0"/>
        <v>192.16666666666666</v>
      </c>
      <c r="M10" s="38">
        <f t="shared" si="1"/>
        <v>1153</v>
      </c>
      <c r="N10" s="29">
        <v>211</v>
      </c>
      <c r="O10" s="31">
        <v>254</v>
      </c>
      <c r="P10" s="29">
        <v>211</v>
      </c>
      <c r="Q10" s="31">
        <v>198</v>
      </c>
      <c r="R10" s="29">
        <v>190</v>
      </c>
      <c r="S10" s="26">
        <v>179</v>
      </c>
      <c r="T10" s="37">
        <f t="shared" si="2"/>
        <v>199.66666666666666</v>
      </c>
      <c r="U10" s="38">
        <f t="shared" si="3"/>
        <v>2396</v>
      </c>
    </row>
    <row r="11" spans="1:21" ht="21.75" customHeight="1" thickBot="1">
      <c r="A11" s="8">
        <v>12</v>
      </c>
      <c r="B11" s="23">
        <v>3</v>
      </c>
      <c r="C11" s="34"/>
      <c r="D11" s="18" t="s">
        <v>65</v>
      </c>
      <c r="E11" s="24" t="s">
        <v>66</v>
      </c>
      <c r="F11" s="29">
        <v>212</v>
      </c>
      <c r="G11" s="31">
        <v>179</v>
      </c>
      <c r="H11" s="29">
        <v>225</v>
      </c>
      <c r="I11" s="31">
        <v>170</v>
      </c>
      <c r="J11" s="29">
        <v>144</v>
      </c>
      <c r="K11" s="26">
        <v>196</v>
      </c>
      <c r="L11" s="37">
        <f t="shared" si="0"/>
        <v>187.66666666666666</v>
      </c>
      <c r="M11" s="38">
        <f t="shared" si="1"/>
        <v>1126</v>
      </c>
      <c r="N11" s="29">
        <v>180</v>
      </c>
      <c r="O11" s="31">
        <v>229</v>
      </c>
      <c r="P11" s="29">
        <v>207</v>
      </c>
      <c r="Q11" s="31">
        <v>206</v>
      </c>
      <c r="R11" s="29">
        <v>202</v>
      </c>
      <c r="S11" s="26">
        <v>225</v>
      </c>
      <c r="T11" s="37">
        <f t="shared" si="2"/>
        <v>197.91666666666666</v>
      </c>
      <c r="U11" s="38">
        <f t="shared" si="3"/>
        <v>2375</v>
      </c>
    </row>
    <row r="12" spans="1:21" ht="21.75" customHeight="1">
      <c r="A12" s="7">
        <v>13</v>
      </c>
      <c r="B12" s="33">
        <v>4</v>
      </c>
      <c r="C12" s="34" t="s">
        <v>15</v>
      </c>
      <c r="D12" s="18" t="s">
        <v>182</v>
      </c>
      <c r="E12" s="24" t="s">
        <v>183</v>
      </c>
      <c r="F12" s="29">
        <v>158</v>
      </c>
      <c r="G12" s="31">
        <v>204</v>
      </c>
      <c r="H12" s="29">
        <v>177</v>
      </c>
      <c r="I12" s="31">
        <v>178</v>
      </c>
      <c r="J12" s="29">
        <v>159</v>
      </c>
      <c r="K12" s="26">
        <v>232</v>
      </c>
      <c r="L12" s="37">
        <f t="shared" si="0"/>
        <v>184.66666666666666</v>
      </c>
      <c r="M12" s="38">
        <f t="shared" si="1"/>
        <v>1108</v>
      </c>
      <c r="N12" s="29">
        <v>201</v>
      </c>
      <c r="O12" s="31">
        <v>202</v>
      </c>
      <c r="P12" s="29">
        <v>215</v>
      </c>
      <c r="Q12" s="31">
        <v>266</v>
      </c>
      <c r="R12" s="29">
        <v>188</v>
      </c>
      <c r="S12" s="26">
        <v>170</v>
      </c>
      <c r="T12" s="37">
        <f t="shared" si="2"/>
        <v>195.83333333333334</v>
      </c>
      <c r="U12" s="38">
        <f t="shared" si="3"/>
        <v>2350</v>
      </c>
    </row>
    <row r="13" spans="1:21" ht="21.75" customHeight="1">
      <c r="A13" s="8">
        <v>14</v>
      </c>
      <c r="B13" s="23">
        <v>5</v>
      </c>
      <c r="C13" s="36" t="s">
        <v>15</v>
      </c>
      <c r="D13" s="18" t="s">
        <v>213</v>
      </c>
      <c r="E13" s="24" t="s">
        <v>23</v>
      </c>
      <c r="F13" s="29">
        <v>188</v>
      </c>
      <c r="G13" s="31">
        <v>194</v>
      </c>
      <c r="H13" s="29">
        <v>205</v>
      </c>
      <c r="I13" s="31">
        <v>179</v>
      </c>
      <c r="J13" s="29">
        <v>167</v>
      </c>
      <c r="K13" s="26">
        <v>259</v>
      </c>
      <c r="L13" s="37">
        <f t="shared" si="0"/>
        <v>198.66666666666666</v>
      </c>
      <c r="M13" s="38">
        <f t="shared" si="1"/>
        <v>1192</v>
      </c>
      <c r="N13" s="29">
        <v>193</v>
      </c>
      <c r="O13" s="31">
        <v>196</v>
      </c>
      <c r="P13" s="29">
        <v>199</v>
      </c>
      <c r="Q13" s="31">
        <v>179</v>
      </c>
      <c r="R13" s="29">
        <v>153</v>
      </c>
      <c r="S13" s="26">
        <v>222</v>
      </c>
      <c r="T13" s="37">
        <f t="shared" si="2"/>
        <v>194.5</v>
      </c>
      <c r="U13" s="38">
        <f t="shared" si="3"/>
        <v>2334</v>
      </c>
    </row>
    <row r="14" spans="1:21" ht="21.75" customHeight="1" thickBot="1">
      <c r="A14" s="8">
        <v>18</v>
      </c>
      <c r="B14" s="23">
        <v>6</v>
      </c>
      <c r="C14" s="34" t="s">
        <v>15</v>
      </c>
      <c r="D14" s="18" t="s">
        <v>181</v>
      </c>
      <c r="E14" s="24" t="s">
        <v>176</v>
      </c>
      <c r="F14" s="29">
        <v>210</v>
      </c>
      <c r="G14" s="31">
        <v>168</v>
      </c>
      <c r="H14" s="29">
        <v>240</v>
      </c>
      <c r="I14" s="31">
        <v>204</v>
      </c>
      <c r="J14" s="29">
        <v>200</v>
      </c>
      <c r="K14" s="26">
        <v>138</v>
      </c>
      <c r="L14" s="37">
        <f t="shared" si="0"/>
        <v>193.33333333333334</v>
      </c>
      <c r="M14" s="38">
        <f t="shared" si="1"/>
        <v>1160</v>
      </c>
      <c r="N14" s="29">
        <v>179</v>
      </c>
      <c r="O14" s="31">
        <v>169</v>
      </c>
      <c r="P14" s="29">
        <v>173</v>
      </c>
      <c r="Q14" s="31">
        <v>178</v>
      </c>
      <c r="R14" s="29">
        <v>246</v>
      </c>
      <c r="S14" s="26">
        <v>210</v>
      </c>
      <c r="T14" s="37">
        <f t="shared" si="2"/>
        <v>192.91666666666666</v>
      </c>
      <c r="U14" s="38">
        <f t="shared" si="3"/>
        <v>2315</v>
      </c>
    </row>
    <row r="15" spans="1:21" ht="21.75" customHeight="1" thickBot="1">
      <c r="A15" s="7">
        <v>23</v>
      </c>
      <c r="B15" s="33">
        <v>7</v>
      </c>
      <c r="C15" s="34" t="s">
        <v>114</v>
      </c>
      <c r="D15" s="18" t="s">
        <v>121</v>
      </c>
      <c r="E15" s="24" t="s">
        <v>21</v>
      </c>
      <c r="F15" s="29">
        <v>213</v>
      </c>
      <c r="G15" s="31">
        <v>157</v>
      </c>
      <c r="H15" s="29">
        <v>174</v>
      </c>
      <c r="I15" s="31">
        <v>188</v>
      </c>
      <c r="J15" s="29">
        <v>212</v>
      </c>
      <c r="K15" s="26">
        <v>195</v>
      </c>
      <c r="L15" s="37">
        <f t="shared" si="0"/>
        <v>189.83333333333334</v>
      </c>
      <c r="M15" s="38">
        <f t="shared" si="1"/>
        <v>1139</v>
      </c>
      <c r="N15" s="29">
        <v>148</v>
      </c>
      <c r="O15" s="31">
        <v>203</v>
      </c>
      <c r="P15" s="29">
        <v>227</v>
      </c>
      <c r="Q15" s="31">
        <v>205</v>
      </c>
      <c r="R15" s="29">
        <v>201</v>
      </c>
      <c r="S15" s="26">
        <v>192</v>
      </c>
      <c r="T15" s="37">
        <f t="shared" si="2"/>
        <v>192.91666666666666</v>
      </c>
      <c r="U15" s="38">
        <f t="shared" si="3"/>
        <v>2315</v>
      </c>
    </row>
    <row r="16" spans="1:21" ht="21.75" customHeight="1" thickBot="1">
      <c r="A16" s="7"/>
      <c r="B16" s="23">
        <v>8</v>
      </c>
      <c r="C16" s="36" t="s">
        <v>15</v>
      </c>
      <c r="D16" s="18" t="s">
        <v>104</v>
      </c>
      <c r="E16" s="24" t="s">
        <v>105</v>
      </c>
      <c r="F16" s="29">
        <v>186</v>
      </c>
      <c r="G16" s="31">
        <v>207</v>
      </c>
      <c r="H16" s="29">
        <v>223</v>
      </c>
      <c r="I16" s="31">
        <v>188</v>
      </c>
      <c r="J16" s="29">
        <v>150</v>
      </c>
      <c r="K16" s="26">
        <v>156</v>
      </c>
      <c r="L16" s="37">
        <f t="shared" si="0"/>
        <v>185</v>
      </c>
      <c r="M16" s="38">
        <f t="shared" si="1"/>
        <v>1110</v>
      </c>
      <c r="N16" s="29">
        <v>180</v>
      </c>
      <c r="O16" s="31">
        <v>215</v>
      </c>
      <c r="P16" s="29">
        <v>201</v>
      </c>
      <c r="Q16" s="31">
        <v>246</v>
      </c>
      <c r="R16" s="29">
        <v>180</v>
      </c>
      <c r="S16" s="26">
        <v>180</v>
      </c>
      <c r="T16" s="37">
        <f t="shared" si="2"/>
        <v>192.66666666666666</v>
      </c>
      <c r="U16" s="38">
        <f t="shared" si="3"/>
        <v>2312</v>
      </c>
    </row>
    <row r="17" spans="1:21" ht="8.25" customHeight="1" thickBot="1">
      <c r="A17" s="7"/>
      <c r="B17" s="99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7"/>
    </row>
    <row r="18" spans="1:21" ht="21.75" customHeight="1" thickBot="1">
      <c r="A18" s="7">
        <v>25</v>
      </c>
      <c r="B18" s="23">
        <v>9</v>
      </c>
      <c r="C18" s="36" t="s">
        <v>15</v>
      </c>
      <c r="D18" s="19" t="s">
        <v>67</v>
      </c>
      <c r="E18" s="25" t="s">
        <v>68</v>
      </c>
      <c r="F18" s="29">
        <v>178</v>
      </c>
      <c r="G18" s="31">
        <v>223</v>
      </c>
      <c r="H18" s="29">
        <v>190</v>
      </c>
      <c r="I18" s="31">
        <v>177</v>
      </c>
      <c r="J18" s="29">
        <v>167</v>
      </c>
      <c r="K18" s="26">
        <v>194</v>
      </c>
      <c r="L18" s="37">
        <f aca="true" t="shared" si="4" ref="L18:L33">AVERAGE(F18:K18)</f>
        <v>188.16666666666666</v>
      </c>
      <c r="M18" s="38">
        <f aca="true" t="shared" si="5" ref="M18:M33">SUM(F18:K18)</f>
        <v>1129</v>
      </c>
      <c r="N18" s="29">
        <v>216</v>
      </c>
      <c r="O18" s="31">
        <v>187</v>
      </c>
      <c r="P18" s="29">
        <v>184</v>
      </c>
      <c r="Q18" s="31">
        <v>191</v>
      </c>
      <c r="R18" s="29">
        <v>192</v>
      </c>
      <c r="S18" s="26">
        <v>212</v>
      </c>
      <c r="T18" s="37">
        <f aca="true" t="shared" si="6" ref="T18:T33">AVERAGE(F18:K18,N18:S18)</f>
        <v>192.58333333333334</v>
      </c>
      <c r="U18" s="38">
        <f aca="true" t="shared" si="7" ref="U18:U33">SUM(F18:K18,N18:S18)</f>
        <v>2311</v>
      </c>
    </row>
    <row r="19" spans="1:21" ht="21.75" customHeight="1" thickBot="1">
      <c r="A19" s="7">
        <v>26</v>
      </c>
      <c r="B19" s="33">
        <v>10</v>
      </c>
      <c r="C19" s="34"/>
      <c r="D19" s="18" t="s">
        <v>106</v>
      </c>
      <c r="E19" s="24" t="s">
        <v>105</v>
      </c>
      <c r="F19" s="29">
        <v>195</v>
      </c>
      <c r="G19" s="31">
        <v>174</v>
      </c>
      <c r="H19" s="29">
        <v>186</v>
      </c>
      <c r="I19" s="31">
        <v>202</v>
      </c>
      <c r="J19" s="29">
        <v>205</v>
      </c>
      <c r="K19" s="26">
        <v>244</v>
      </c>
      <c r="L19" s="37">
        <f t="shared" si="4"/>
        <v>201</v>
      </c>
      <c r="M19" s="38">
        <f t="shared" si="5"/>
        <v>1206</v>
      </c>
      <c r="N19" s="29">
        <v>153</v>
      </c>
      <c r="O19" s="31">
        <v>205</v>
      </c>
      <c r="P19" s="29">
        <v>161</v>
      </c>
      <c r="Q19" s="31">
        <v>199</v>
      </c>
      <c r="R19" s="29">
        <v>209</v>
      </c>
      <c r="S19" s="26">
        <v>174</v>
      </c>
      <c r="T19" s="37">
        <f t="shared" si="6"/>
        <v>192.25</v>
      </c>
      <c r="U19" s="38">
        <f t="shared" si="7"/>
        <v>2307</v>
      </c>
    </row>
    <row r="20" spans="1:21" ht="21.75" customHeight="1" thickBot="1">
      <c r="A20" s="7">
        <v>27</v>
      </c>
      <c r="B20" s="23">
        <v>11</v>
      </c>
      <c r="C20" s="36"/>
      <c r="D20" s="18" t="s">
        <v>202</v>
      </c>
      <c r="E20" s="24" t="s">
        <v>203</v>
      </c>
      <c r="F20" s="29">
        <v>183</v>
      </c>
      <c r="G20" s="31">
        <v>145</v>
      </c>
      <c r="H20" s="29">
        <v>180</v>
      </c>
      <c r="I20" s="31">
        <v>202</v>
      </c>
      <c r="J20" s="29">
        <v>206</v>
      </c>
      <c r="K20" s="26">
        <v>207</v>
      </c>
      <c r="L20" s="37">
        <f t="shared" si="4"/>
        <v>187.16666666666666</v>
      </c>
      <c r="M20" s="38">
        <f t="shared" si="5"/>
        <v>1123</v>
      </c>
      <c r="N20" s="29">
        <v>187</v>
      </c>
      <c r="O20" s="31">
        <v>212</v>
      </c>
      <c r="P20" s="29">
        <v>192</v>
      </c>
      <c r="Q20" s="31">
        <v>229</v>
      </c>
      <c r="R20" s="29">
        <v>173</v>
      </c>
      <c r="S20" s="26">
        <v>189</v>
      </c>
      <c r="T20" s="37">
        <f t="shared" si="6"/>
        <v>192.08333333333334</v>
      </c>
      <c r="U20" s="38">
        <f t="shared" si="7"/>
        <v>2305</v>
      </c>
    </row>
    <row r="21" spans="1:21" ht="21.75" customHeight="1">
      <c r="A21" s="7">
        <v>29</v>
      </c>
      <c r="B21" s="23">
        <v>12</v>
      </c>
      <c r="C21" s="34"/>
      <c r="D21" s="18" t="s">
        <v>29</v>
      </c>
      <c r="E21" s="24" t="s">
        <v>30</v>
      </c>
      <c r="F21" s="29">
        <v>224</v>
      </c>
      <c r="G21" s="31">
        <v>209</v>
      </c>
      <c r="H21" s="29">
        <v>199</v>
      </c>
      <c r="I21" s="31">
        <v>201</v>
      </c>
      <c r="J21" s="29">
        <v>152</v>
      </c>
      <c r="K21" s="26">
        <v>182</v>
      </c>
      <c r="L21" s="37">
        <f t="shared" si="4"/>
        <v>194.5</v>
      </c>
      <c r="M21" s="38">
        <f t="shared" si="5"/>
        <v>1167</v>
      </c>
      <c r="N21" s="29">
        <v>211</v>
      </c>
      <c r="O21" s="31">
        <v>222</v>
      </c>
      <c r="P21" s="29">
        <v>172</v>
      </c>
      <c r="Q21" s="31">
        <v>161</v>
      </c>
      <c r="R21" s="29">
        <v>167</v>
      </c>
      <c r="S21" s="26">
        <v>187</v>
      </c>
      <c r="T21" s="37">
        <f t="shared" si="6"/>
        <v>190.58333333333334</v>
      </c>
      <c r="U21" s="38">
        <f t="shared" si="7"/>
        <v>2287</v>
      </c>
    </row>
    <row r="22" spans="1:21" ht="21.75" customHeight="1">
      <c r="A22" s="6"/>
      <c r="B22" s="33">
        <v>13</v>
      </c>
      <c r="C22" s="34"/>
      <c r="D22" s="18" t="s">
        <v>211</v>
      </c>
      <c r="E22" s="24" t="s">
        <v>61</v>
      </c>
      <c r="F22" s="30">
        <v>147</v>
      </c>
      <c r="G22" s="32">
        <v>172</v>
      </c>
      <c r="H22" s="30">
        <v>198</v>
      </c>
      <c r="I22" s="32">
        <v>205</v>
      </c>
      <c r="J22" s="30">
        <v>179</v>
      </c>
      <c r="K22" s="27">
        <v>222</v>
      </c>
      <c r="L22" s="37">
        <f t="shared" si="4"/>
        <v>187.16666666666666</v>
      </c>
      <c r="M22" s="39">
        <f t="shared" si="5"/>
        <v>1123</v>
      </c>
      <c r="N22" s="30">
        <v>176</v>
      </c>
      <c r="O22" s="32">
        <v>184</v>
      </c>
      <c r="P22" s="30">
        <v>202</v>
      </c>
      <c r="Q22" s="32">
        <v>199</v>
      </c>
      <c r="R22" s="30">
        <v>170</v>
      </c>
      <c r="S22" s="27">
        <v>232</v>
      </c>
      <c r="T22" s="37">
        <f t="shared" si="6"/>
        <v>190.5</v>
      </c>
      <c r="U22" s="38">
        <f t="shared" si="7"/>
        <v>2286</v>
      </c>
    </row>
    <row r="23" spans="1:21" ht="21.75" customHeight="1">
      <c r="A23" s="6"/>
      <c r="B23" s="23">
        <v>14</v>
      </c>
      <c r="C23" s="36" t="s">
        <v>114</v>
      </c>
      <c r="D23" s="18" t="s">
        <v>166</v>
      </c>
      <c r="E23" s="24" t="s">
        <v>167</v>
      </c>
      <c r="F23" s="29">
        <v>170</v>
      </c>
      <c r="G23" s="31">
        <v>192</v>
      </c>
      <c r="H23" s="29">
        <v>203</v>
      </c>
      <c r="I23" s="31">
        <v>195</v>
      </c>
      <c r="J23" s="29">
        <v>191</v>
      </c>
      <c r="K23" s="26">
        <v>189</v>
      </c>
      <c r="L23" s="37">
        <f t="shared" si="4"/>
        <v>190</v>
      </c>
      <c r="M23" s="38">
        <f t="shared" si="5"/>
        <v>1140</v>
      </c>
      <c r="N23" s="29">
        <v>162</v>
      </c>
      <c r="O23" s="31">
        <v>178</v>
      </c>
      <c r="P23" s="29">
        <v>192</v>
      </c>
      <c r="Q23" s="31">
        <v>226</v>
      </c>
      <c r="R23" s="29">
        <v>177</v>
      </c>
      <c r="S23" s="26">
        <v>202</v>
      </c>
      <c r="T23" s="37">
        <f t="shared" si="6"/>
        <v>189.75</v>
      </c>
      <c r="U23" s="38">
        <f t="shared" si="7"/>
        <v>2277</v>
      </c>
    </row>
    <row r="24" spans="1:21" ht="21.75" customHeight="1">
      <c r="A24" s="6"/>
      <c r="B24" s="23">
        <v>15</v>
      </c>
      <c r="C24" s="34" t="s">
        <v>114</v>
      </c>
      <c r="D24" s="18" t="s">
        <v>98</v>
      </c>
      <c r="E24" s="24" t="s">
        <v>21</v>
      </c>
      <c r="F24" s="29">
        <v>192</v>
      </c>
      <c r="G24" s="31">
        <v>203</v>
      </c>
      <c r="H24" s="29">
        <v>170</v>
      </c>
      <c r="I24" s="31">
        <v>208</v>
      </c>
      <c r="J24" s="29">
        <v>160</v>
      </c>
      <c r="K24" s="26">
        <v>184</v>
      </c>
      <c r="L24" s="37">
        <f t="shared" si="4"/>
        <v>186.16666666666666</v>
      </c>
      <c r="M24" s="38">
        <f t="shared" si="5"/>
        <v>1117</v>
      </c>
      <c r="N24" s="29">
        <v>171</v>
      </c>
      <c r="O24" s="31">
        <v>177</v>
      </c>
      <c r="P24" s="29">
        <v>209</v>
      </c>
      <c r="Q24" s="31">
        <v>209</v>
      </c>
      <c r="R24" s="29">
        <v>156</v>
      </c>
      <c r="S24" s="26">
        <v>223</v>
      </c>
      <c r="T24" s="37">
        <f t="shared" si="6"/>
        <v>188.5</v>
      </c>
      <c r="U24" s="38">
        <f t="shared" si="7"/>
        <v>2262</v>
      </c>
    </row>
    <row r="25" spans="1:21" ht="21.75" customHeight="1">
      <c r="A25" s="6"/>
      <c r="B25" s="33">
        <v>16</v>
      </c>
      <c r="C25" s="36"/>
      <c r="D25" s="18" t="s">
        <v>173</v>
      </c>
      <c r="E25" s="24" t="s">
        <v>101</v>
      </c>
      <c r="F25" s="29">
        <v>196</v>
      </c>
      <c r="G25" s="31">
        <v>175</v>
      </c>
      <c r="H25" s="29">
        <v>211</v>
      </c>
      <c r="I25" s="31">
        <v>177</v>
      </c>
      <c r="J25" s="29">
        <v>206</v>
      </c>
      <c r="K25" s="26">
        <v>204</v>
      </c>
      <c r="L25" s="37">
        <f t="shared" si="4"/>
        <v>194.83333333333334</v>
      </c>
      <c r="M25" s="38">
        <f t="shared" si="5"/>
        <v>1169</v>
      </c>
      <c r="N25" s="29">
        <v>156</v>
      </c>
      <c r="O25" s="31">
        <v>201</v>
      </c>
      <c r="P25" s="29">
        <v>184</v>
      </c>
      <c r="Q25" s="31">
        <v>203</v>
      </c>
      <c r="R25" s="29">
        <v>150</v>
      </c>
      <c r="S25" s="26">
        <v>193</v>
      </c>
      <c r="T25" s="37">
        <f t="shared" si="6"/>
        <v>188</v>
      </c>
      <c r="U25" s="38">
        <f t="shared" si="7"/>
        <v>2256</v>
      </c>
    </row>
    <row r="26" spans="1:21" ht="21.75" customHeight="1">
      <c r="A26" s="6"/>
      <c r="B26" s="23">
        <v>17</v>
      </c>
      <c r="C26" s="34"/>
      <c r="D26" s="18" t="s">
        <v>169</v>
      </c>
      <c r="E26" s="24" t="s">
        <v>170</v>
      </c>
      <c r="F26" s="29">
        <v>186</v>
      </c>
      <c r="G26" s="31">
        <v>166</v>
      </c>
      <c r="H26" s="29">
        <v>220</v>
      </c>
      <c r="I26" s="31">
        <v>195</v>
      </c>
      <c r="J26" s="29">
        <v>173</v>
      </c>
      <c r="K26" s="26">
        <v>203</v>
      </c>
      <c r="L26" s="37">
        <f t="shared" si="4"/>
        <v>190.5</v>
      </c>
      <c r="M26" s="38">
        <f t="shared" si="5"/>
        <v>1143</v>
      </c>
      <c r="N26" s="29">
        <v>191</v>
      </c>
      <c r="O26" s="31">
        <v>191</v>
      </c>
      <c r="P26" s="29">
        <v>221</v>
      </c>
      <c r="Q26" s="31">
        <v>156</v>
      </c>
      <c r="R26" s="29">
        <v>154</v>
      </c>
      <c r="S26" s="26">
        <v>160</v>
      </c>
      <c r="T26" s="37">
        <f t="shared" si="6"/>
        <v>184.66666666666666</v>
      </c>
      <c r="U26" s="38">
        <f t="shared" si="7"/>
        <v>2216</v>
      </c>
    </row>
    <row r="27" spans="1:21" ht="21.75" customHeight="1">
      <c r="A27" s="6"/>
      <c r="B27" s="23">
        <v>18</v>
      </c>
      <c r="C27" s="34" t="s">
        <v>15</v>
      </c>
      <c r="D27" s="18" t="s">
        <v>109</v>
      </c>
      <c r="E27" s="24" t="s">
        <v>110</v>
      </c>
      <c r="F27" s="29">
        <v>193</v>
      </c>
      <c r="G27" s="31">
        <v>203</v>
      </c>
      <c r="H27" s="29">
        <v>179</v>
      </c>
      <c r="I27" s="31">
        <v>187</v>
      </c>
      <c r="J27" s="29">
        <v>192</v>
      </c>
      <c r="K27" s="26">
        <v>180</v>
      </c>
      <c r="L27" s="37">
        <f t="shared" si="4"/>
        <v>189</v>
      </c>
      <c r="M27" s="38">
        <f t="shared" si="5"/>
        <v>1134</v>
      </c>
      <c r="N27" s="29">
        <v>191</v>
      </c>
      <c r="O27" s="31">
        <v>170</v>
      </c>
      <c r="P27" s="29">
        <v>181</v>
      </c>
      <c r="Q27" s="31">
        <v>174</v>
      </c>
      <c r="R27" s="29">
        <v>180</v>
      </c>
      <c r="S27" s="26">
        <v>171</v>
      </c>
      <c r="T27" s="37">
        <f t="shared" si="6"/>
        <v>183.41666666666666</v>
      </c>
      <c r="U27" s="38">
        <f t="shared" si="7"/>
        <v>2201</v>
      </c>
    </row>
    <row r="28" spans="1:21" ht="21.75" customHeight="1">
      <c r="A28" s="6"/>
      <c r="B28" s="33">
        <v>19</v>
      </c>
      <c r="C28" s="36" t="s">
        <v>15</v>
      </c>
      <c r="D28" s="19" t="s">
        <v>171</v>
      </c>
      <c r="E28" s="25" t="s">
        <v>172</v>
      </c>
      <c r="F28" s="29">
        <v>177</v>
      </c>
      <c r="G28" s="31">
        <v>133</v>
      </c>
      <c r="H28" s="29">
        <v>215</v>
      </c>
      <c r="I28" s="31">
        <v>192</v>
      </c>
      <c r="J28" s="29">
        <v>203</v>
      </c>
      <c r="K28" s="26">
        <v>194</v>
      </c>
      <c r="L28" s="37">
        <f t="shared" si="4"/>
        <v>185.66666666666666</v>
      </c>
      <c r="M28" s="38">
        <f t="shared" si="5"/>
        <v>1114</v>
      </c>
      <c r="N28" s="29">
        <v>184</v>
      </c>
      <c r="O28" s="31">
        <v>157</v>
      </c>
      <c r="P28" s="29">
        <v>179</v>
      </c>
      <c r="Q28" s="31">
        <v>191</v>
      </c>
      <c r="R28" s="29">
        <v>169</v>
      </c>
      <c r="S28" s="26">
        <v>197</v>
      </c>
      <c r="T28" s="37">
        <f t="shared" si="6"/>
        <v>182.58333333333334</v>
      </c>
      <c r="U28" s="38">
        <f t="shared" si="7"/>
        <v>2191</v>
      </c>
    </row>
    <row r="29" spans="1:21" ht="21.75" customHeight="1">
      <c r="A29" s="6"/>
      <c r="B29" s="23">
        <v>20</v>
      </c>
      <c r="C29" s="34"/>
      <c r="D29" s="18" t="s">
        <v>51</v>
      </c>
      <c r="E29" s="24" t="s">
        <v>23</v>
      </c>
      <c r="F29" s="29">
        <v>153</v>
      </c>
      <c r="G29" s="31">
        <v>217</v>
      </c>
      <c r="H29" s="29">
        <v>176</v>
      </c>
      <c r="I29" s="31">
        <v>208</v>
      </c>
      <c r="J29" s="29">
        <v>171</v>
      </c>
      <c r="K29" s="26">
        <v>193</v>
      </c>
      <c r="L29" s="37">
        <f t="shared" si="4"/>
        <v>186.33333333333334</v>
      </c>
      <c r="M29" s="38">
        <f t="shared" si="5"/>
        <v>1118</v>
      </c>
      <c r="N29" s="29">
        <v>199</v>
      </c>
      <c r="O29" s="31">
        <v>159</v>
      </c>
      <c r="P29" s="29">
        <v>178</v>
      </c>
      <c r="Q29" s="31">
        <v>194</v>
      </c>
      <c r="R29" s="29">
        <v>150</v>
      </c>
      <c r="S29" s="26">
        <v>188</v>
      </c>
      <c r="T29" s="37">
        <f t="shared" si="6"/>
        <v>182.16666666666666</v>
      </c>
      <c r="U29" s="38">
        <f t="shared" si="7"/>
        <v>2186</v>
      </c>
    </row>
    <row r="30" spans="1:21" ht="21" customHeight="1">
      <c r="A30" s="6"/>
      <c r="B30" s="23">
        <v>21</v>
      </c>
      <c r="C30" s="34"/>
      <c r="D30" s="18" t="s">
        <v>187</v>
      </c>
      <c r="E30" s="24" t="s">
        <v>188</v>
      </c>
      <c r="F30" s="29">
        <v>120</v>
      </c>
      <c r="G30" s="31">
        <v>176</v>
      </c>
      <c r="H30" s="29">
        <v>158</v>
      </c>
      <c r="I30" s="31">
        <v>219</v>
      </c>
      <c r="J30" s="29">
        <v>200</v>
      </c>
      <c r="K30" s="26">
        <v>234</v>
      </c>
      <c r="L30" s="37">
        <f t="shared" si="4"/>
        <v>184.5</v>
      </c>
      <c r="M30" s="38">
        <f t="shared" si="5"/>
        <v>1107</v>
      </c>
      <c r="N30" s="29">
        <v>173</v>
      </c>
      <c r="O30" s="31">
        <v>158</v>
      </c>
      <c r="P30" s="29">
        <v>269</v>
      </c>
      <c r="Q30" s="31">
        <v>163</v>
      </c>
      <c r="R30" s="29">
        <v>168</v>
      </c>
      <c r="S30" s="26">
        <v>134</v>
      </c>
      <c r="T30" s="37">
        <f t="shared" si="6"/>
        <v>181</v>
      </c>
      <c r="U30" s="38">
        <f t="shared" si="7"/>
        <v>2172</v>
      </c>
    </row>
    <row r="31" spans="2:21" ht="21" customHeight="1">
      <c r="B31" s="33">
        <v>22</v>
      </c>
      <c r="C31" s="36"/>
      <c r="D31" s="19" t="s">
        <v>108</v>
      </c>
      <c r="E31" s="25" t="s">
        <v>23</v>
      </c>
      <c r="F31" s="29">
        <v>178</v>
      </c>
      <c r="G31" s="31">
        <v>155</v>
      </c>
      <c r="H31" s="29">
        <v>141</v>
      </c>
      <c r="I31" s="31">
        <v>227</v>
      </c>
      <c r="J31" s="29">
        <v>200</v>
      </c>
      <c r="K31" s="26">
        <v>211</v>
      </c>
      <c r="L31" s="37">
        <f t="shared" si="4"/>
        <v>185.33333333333334</v>
      </c>
      <c r="M31" s="38">
        <f t="shared" si="5"/>
        <v>1112</v>
      </c>
      <c r="N31" s="29">
        <v>175</v>
      </c>
      <c r="O31" s="31">
        <v>162</v>
      </c>
      <c r="P31" s="29">
        <v>166</v>
      </c>
      <c r="Q31" s="31">
        <v>179</v>
      </c>
      <c r="R31" s="29">
        <v>164</v>
      </c>
      <c r="S31" s="26">
        <v>195</v>
      </c>
      <c r="T31" s="37">
        <f t="shared" si="6"/>
        <v>179.41666666666666</v>
      </c>
      <c r="U31" s="38">
        <f t="shared" si="7"/>
        <v>2153</v>
      </c>
    </row>
    <row r="32" spans="2:21" ht="21" customHeight="1">
      <c r="B32" s="23">
        <v>23</v>
      </c>
      <c r="C32" s="34"/>
      <c r="D32" s="18" t="s">
        <v>163</v>
      </c>
      <c r="E32" s="24" t="s">
        <v>164</v>
      </c>
      <c r="F32" s="29">
        <v>160</v>
      </c>
      <c r="G32" s="31">
        <v>202</v>
      </c>
      <c r="H32" s="29">
        <v>199</v>
      </c>
      <c r="I32" s="31">
        <v>180</v>
      </c>
      <c r="J32" s="29">
        <v>189</v>
      </c>
      <c r="K32" s="26">
        <v>183</v>
      </c>
      <c r="L32" s="37">
        <f t="shared" si="4"/>
        <v>185.5</v>
      </c>
      <c r="M32" s="38">
        <f t="shared" si="5"/>
        <v>1113</v>
      </c>
      <c r="N32" s="29">
        <v>133</v>
      </c>
      <c r="O32" s="31">
        <v>164</v>
      </c>
      <c r="P32" s="29">
        <v>157</v>
      </c>
      <c r="Q32" s="31">
        <v>170</v>
      </c>
      <c r="R32" s="29">
        <v>216</v>
      </c>
      <c r="S32" s="26">
        <v>156</v>
      </c>
      <c r="T32" s="37">
        <f t="shared" si="6"/>
        <v>175.75</v>
      </c>
      <c r="U32" s="38">
        <f t="shared" si="7"/>
        <v>2109</v>
      </c>
    </row>
    <row r="33" spans="2:21" ht="21" customHeight="1">
      <c r="B33" s="23">
        <v>24</v>
      </c>
      <c r="C33" s="34"/>
      <c r="D33" s="18" t="s">
        <v>40</v>
      </c>
      <c r="E33" s="24" t="s">
        <v>23</v>
      </c>
      <c r="F33" s="29">
        <v>178</v>
      </c>
      <c r="G33" s="31">
        <v>200</v>
      </c>
      <c r="H33" s="29">
        <v>190</v>
      </c>
      <c r="I33" s="31">
        <v>210</v>
      </c>
      <c r="J33" s="29">
        <v>146</v>
      </c>
      <c r="K33" s="26">
        <v>211</v>
      </c>
      <c r="L33" s="37">
        <f t="shared" si="4"/>
        <v>189.16666666666666</v>
      </c>
      <c r="M33" s="38">
        <f t="shared" si="5"/>
        <v>1135</v>
      </c>
      <c r="N33" s="29"/>
      <c r="O33" s="31"/>
      <c r="P33" s="29"/>
      <c r="Q33" s="31"/>
      <c r="R33" s="29"/>
      <c r="S33" s="26"/>
      <c r="T33" s="37">
        <f t="shared" si="6"/>
        <v>189.16666666666666</v>
      </c>
      <c r="U33" s="38">
        <f t="shared" si="7"/>
        <v>1135</v>
      </c>
    </row>
    <row r="34" spans="2:13" ht="9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8"/>
    </row>
    <row r="35" spans="2:21" ht="21" customHeight="1">
      <c r="B35" s="33">
        <v>25</v>
      </c>
      <c r="C35" s="36"/>
      <c r="D35" s="19" t="s">
        <v>205</v>
      </c>
      <c r="E35" s="25" t="s">
        <v>206</v>
      </c>
      <c r="F35" s="29">
        <v>189</v>
      </c>
      <c r="G35" s="31">
        <v>179</v>
      </c>
      <c r="H35" s="29">
        <v>189</v>
      </c>
      <c r="I35" s="31">
        <v>198</v>
      </c>
      <c r="J35" s="29">
        <v>190</v>
      </c>
      <c r="K35" s="26">
        <v>160</v>
      </c>
      <c r="L35" s="37">
        <f aca="true" t="shared" si="8" ref="L35:L66">AVERAGE(F35:K35)</f>
        <v>184.16666666666666</v>
      </c>
      <c r="M35" s="85">
        <f aca="true" t="shared" si="9" ref="M35:M66">SUM(F35:K35)</f>
        <v>1105</v>
      </c>
      <c r="N35" s="82"/>
      <c r="O35" s="82"/>
      <c r="P35" s="82"/>
      <c r="Q35" s="82"/>
      <c r="R35" s="82"/>
      <c r="S35" s="82"/>
      <c r="T35" s="83"/>
      <c r="U35" s="84"/>
    </row>
    <row r="36" spans="2:21" ht="21" customHeight="1">
      <c r="B36" s="23">
        <v>26</v>
      </c>
      <c r="C36" s="34" t="s">
        <v>114</v>
      </c>
      <c r="D36" s="18" t="s">
        <v>117</v>
      </c>
      <c r="E36" s="24" t="s">
        <v>23</v>
      </c>
      <c r="F36" s="29">
        <v>181</v>
      </c>
      <c r="G36" s="31">
        <v>162</v>
      </c>
      <c r="H36" s="29">
        <v>207</v>
      </c>
      <c r="I36" s="31">
        <v>152</v>
      </c>
      <c r="J36" s="29">
        <v>190</v>
      </c>
      <c r="K36" s="26">
        <v>211</v>
      </c>
      <c r="L36" s="37">
        <f t="shared" si="8"/>
        <v>183.83333333333334</v>
      </c>
      <c r="M36" s="85">
        <f t="shared" si="9"/>
        <v>1103</v>
      </c>
      <c r="N36" s="82"/>
      <c r="O36" s="82"/>
      <c r="P36" s="82"/>
      <c r="Q36" s="82"/>
      <c r="R36" s="82"/>
      <c r="S36" s="82"/>
      <c r="T36" s="83"/>
      <c r="U36" s="84"/>
    </row>
    <row r="37" spans="2:21" ht="21" customHeight="1">
      <c r="B37" s="23">
        <v>27</v>
      </c>
      <c r="C37" s="34"/>
      <c r="D37" s="18" t="s">
        <v>209</v>
      </c>
      <c r="E37" s="24" t="s">
        <v>210</v>
      </c>
      <c r="F37" s="29">
        <v>187</v>
      </c>
      <c r="G37" s="31">
        <v>223</v>
      </c>
      <c r="H37" s="29">
        <v>149</v>
      </c>
      <c r="I37" s="31">
        <v>202</v>
      </c>
      <c r="J37" s="29">
        <v>167</v>
      </c>
      <c r="K37" s="26">
        <v>174</v>
      </c>
      <c r="L37" s="37">
        <f t="shared" si="8"/>
        <v>183.66666666666666</v>
      </c>
      <c r="M37" s="85">
        <f t="shared" si="9"/>
        <v>1102</v>
      </c>
      <c r="N37" s="82"/>
      <c r="O37" s="82"/>
      <c r="P37" s="82"/>
      <c r="Q37" s="82"/>
      <c r="R37" s="82"/>
      <c r="S37" s="82"/>
      <c r="T37" s="83"/>
      <c r="U37" s="84"/>
    </row>
    <row r="38" spans="2:21" ht="21" customHeight="1">
      <c r="B38" s="33">
        <v>28</v>
      </c>
      <c r="C38" s="36"/>
      <c r="D38" s="19" t="s">
        <v>212</v>
      </c>
      <c r="E38" s="25" t="s">
        <v>234</v>
      </c>
      <c r="F38" s="29">
        <v>151</v>
      </c>
      <c r="G38" s="31">
        <v>152</v>
      </c>
      <c r="H38" s="29">
        <v>194</v>
      </c>
      <c r="I38" s="31">
        <v>187</v>
      </c>
      <c r="J38" s="29">
        <v>210</v>
      </c>
      <c r="K38" s="26">
        <v>205</v>
      </c>
      <c r="L38" s="37">
        <f t="shared" si="8"/>
        <v>183.16666666666666</v>
      </c>
      <c r="M38" s="85">
        <f t="shared" si="9"/>
        <v>1099</v>
      </c>
      <c r="N38" s="82"/>
      <c r="O38" s="82"/>
      <c r="P38" s="82"/>
      <c r="Q38" s="82"/>
      <c r="R38" s="82"/>
      <c r="S38" s="82"/>
      <c r="T38" s="83"/>
      <c r="U38" s="84"/>
    </row>
    <row r="39" spans="2:21" ht="21" customHeight="1">
      <c r="B39" s="23">
        <v>29</v>
      </c>
      <c r="C39" s="34"/>
      <c r="D39" s="18" t="s">
        <v>177</v>
      </c>
      <c r="E39" s="24" t="s">
        <v>176</v>
      </c>
      <c r="F39" s="29">
        <v>139</v>
      </c>
      <c r="G39" s="31">
        <v>186</v>
      </c>
      <c r="H39" s="29">
        <v>201</v>
      </c>
      <c r="I39" s="31">
        <v>190</v>
      </c>
      <c r="J39" s="29">
        <v>199</v>
      </c>
      <c r="K39" s="26">
        <v>184</v>
      </c>
      <c r="L39" s="37">
        <f t="shared" si="8"/>
        <v>183.16666666666666</v>
      </c>
      <c r="M39" s="85">
        <f t="shared" si="9"/>
        <v>1099</v>
      </c>
      <c r="N39" s="82"/>
      <c r="O39" s="82"/>
      <c r="P39" s="82"/>
      <c r="Q39" s="82"/>
      <c r="R39" s="82"/>
      <c r="S39" s="82"/>
      <c r="T39" s="83"/>
      <c r="U39" s="84"/>
    </row>
    <row r="40" spans="2:21" ht="21" customHeight="1">
      <c r="B40" s="23">
        <v>30</v>
      </c>
      <c r="C40" s="34"/>
      <c r="D40" s="18" t="s">
        <v>144</v>
      </c>
      <c r="E40" s="24" t="s">
        <v>23</v>
      </c>
      <c r="F40" s="29">
        <v>191</v>
      </c>
      <c r="G40" s="31">
        <v>198</v>
      </c>
      <c r="H40" s="29">
        <v>213</v>
      </c>
      <c r="I40" s="31">
        <v>180</v>
      </c>
      <c r="J40" s="29">
        <v>136</v>
      </c>
      <c r="K40" s="26">
        <v>181</v>
      </c>
      <c r="L40" s="37">
        <f t="shared" si="8"/>
        <v>183.16666666666666</v>
      </c>
      <c r="M40" s="85">
        <f t="shared" si="9"/>
        <v>1099</v>
      </c>
      <c r="N40" s="82"/>
      <c r="O40" s="82"/>
      <c r="P40" s="82"/>
      <c r="Q40" s="82"/>
      <c r="R40" s="82"/>
      <c r="S40" s="82"/>
      <c r="T40" s="83"/>
      <c r="U40" s="84"/>
    </row>
    <row r="41" spans="2:21" ht="21" customHeight="1">
      <c r="B41" s="33">
        <v>31</v>
      </c>
      <c r="C41" s="36"/>
      <c r="D41" s="19" t="s">
        <v>178</v>
      </c>
      <c r="E41" s="25" t="s">
        <v>179</v>
      </c>
      <c r="F41" s="29">
        <v>190</v>
      </c>
      <c r="G41" s="31">
        <v>183</v>
      </c>
      <c r="H41" s="29">
        <v>222</v>
      </c>
      <c r="I41" s="31">
        <v>134</v>
      </c>
      <c r="J41" s="29">
        <v>157</v>
      </c>
      <c r="K41" s="26">
        <v>208</v>
      </c>
      <c r="L41" s="37">
        <f t="shared" si="8"/>
        <v>182.33333333333334</v>
      </c>
      <c r="M41" s="85">
        <f t="shared" si="9"/>
        <v>1094</v>
      </c>
      <c r="N41" s="82"/>
      <c r="O41" s="82"/>
      <c r="P41" s="82"/>
      <c r="Q41" s="82"/>
      <c r="R41" s="82"/>
      <c r="S41" s="82"/>
      <c r="T41" s="83"/>
      <c r="U41" s="84"/>
    </row>
    <row r="42" spans="2:21" ht="21" customHeight="1">
      <c r="B42" s="23">
        <v>32</v>
      </c>
      <c r="C42" s="34" t="s">
        <v>15</v>
      </c>
      <c r="D42" s="18" t="s">
        <v>90</v>
      </c>
      <c r="E42" s="24" t="s">
        <v>23</v>
      </c>
      <c r="F42" s="29">
        <v>193</v>
      </c>
      <c r="G42" s="31">
        <v>162</v>
      </c>
      <c r="H42" s="29">
        <v>196</v>
      </c>
      <c r="I42" s="31">
        <v>190</v>
      </c>
      <c r="J42" s="29">
        <v>164</v>
      </c>
      <c r="K42" s="26">
        <v>186</v>
      </c>
      <c r="L42" s="37">
        <f t="shared" si="8"/>
        <v>181.83333333333334</v>
      </c>
      <c r="M42" s="85">
        <f t="shared" si="9"/>
        <v>1091</v>
      </c>
      <c r="N42" s="82"/>
      <c r="O42" s="82"/>
      <c r="P42" s="82"/>
      <c r="Q42" s="82"/>
      <c r="R42" s="82"/>
      <c r="S42" s="82"/>
      <c r="T42" s="83"/>
      <c r="U42" s="84"/>
    </row>
    <row r="43" spans="2:21" ht="21" customHeight="1">
      <c r="B43" s="23">
        <v>33</v>
      </c>
      <c r="C43" s="34"/>
      <c r="D43" s="18" t="s">
        <v>62</v>
      </c>
      <c r="E43" s="24" t="s">
        <v>21</v>
      </c>
      <c r="F43" s="29">
        <v>133</v>
      </c>
      <c r="G43" s="31">
        <v>187</v>
      </c>
      <c r="H43" s="29">
        <v>189</v>
      </c>
      <c r="I43" s="31">
        <v>179</v>
      </c>
      <c r="J43" s="29">
        <v>180</v>
      </c>
      <c r="K43" s="26">
        <v>221</v>
      </c>
      <c r="L43" s="37">
        <f t="shared" si="8"/>
        <v>181.5</v>
      </c>
      <c r="M43" s="85">
        <f t="shared" si="9"/>
        <v>1089</v>
      </c>
      <c r="N43" s="82"/>
      <c r="O43" s="82"/>
      <c r="P43" s="82"/>
      <c r="Q43" s="82"/>
      <c r="R43" s="82"/>
      <c r="S43" s="82"/>
      <c r="T43" s="83"/>
      <c r="U43" s="84"/>
    </row>
    <row r="44" spans="2:21" ht="21" customHeight="1">
      <c r="B44" s="33">
        <v>34</v>
      </c>
      <c r="C44" s="36" t="s">
        <v>15</v>
      </c>
      <c r="D44" s="19" t="s">
        <v>33</v>
      </c>
      <c r="E44" s="25" t="s">
        <v>30</v>
      </c>
      <c r="F44" s="29">
        <v>202</v>
      </c>
      <c r="G44" s="31">
        <v>185</v>
      </c>
      <c r="H44" s="29">
        <v>167</v>
      </c>
      <c r="I44" s="31">
        <v>158</v>
      </c>
      <c r="J44" s="29">
        <v>166</v>
      </c>
      <c r="K44" s="26">
        <v>211</v>
      </c>
      <c r="L44" s="37">
        <f t="shared" si="8"/>
        <v>181.5</v>
      </c>
      <c r="M44" s="85">
        <f t="shared" si="9"/>
        <v>1089</v>
      </c>
      <c r="N44" s="82"/>
      <c r="O44" s="82"/>
      <c r="P44" s="82"/>
      <c r="Q44" s="82"/>
      <c r="R44" s="82"/>
      <c r="S44" s="82"/>
      <c r="T44" s="83"/>
      <c r="U44" s="84"/>
    </row>
    <row r="45" spans="2:21" ht="21" customHeight="1">
      <c r="B45" s="23">
        <v>35</v>
      </c>
      <c r="C45" s="34"/>
      <c r="D45" s="18" t="s">
        <v>190</v>
      </c>
      <c r="E45" s="24" t="s">
        <v>48</v>
      </c>
      <c r="F45" s="29">
        <v>183</v>
      </c>
      <c r="G45" s="31">
        <v>160</v>
      </c>
      <c r="H45" s="29">
        <v>197</v>
      </c>
      <c r="I45" s="31">
        <v>211</v>
      </c>
      <c r="J45" s="29">
        <v>158</v>
      </c>
      <c r="K45" s="26">
        <v>180</v>
      </c>
      <c r="L45" s="37">
        <f t="shared" si="8"/>
        <v>181.5</v>
      </c>
      <c r="M45" s="85">
        <f t="shared" si="9"/>
        <v>1089</v>
      </c>
      <c r="N45" s="82"/>
      <c r="O45" s="82"/>
      <c r="P45" s="82"/>
      <c r="Q45" s="82"/>
      <c r="R45" s="82"/>
      <c r="S45" s="82"/>
      <c r="T45" s="83"/>
      <c r="U45" s="84"/>
    </row>
    <row r="46" spans="2:21" ht="21" customHeight="1">
      <c r="B46" s="23">
        <v>36</v>
      </c>
      <c r="C46" s="34"/>
      <c r="D46" s="18" t="s">
        <v>42</v>
      </c>
      <c r="E46" s="24" t="s">
        <v>23</v>
      </c>
      <c r="F46" s="29">
        <v>221</v>
      </c>
      <c r="G46" s="31">
        <v>177</v>
      </c>
      <c r="H46" s="29">
        <v>221</v>
      </c>
      <c r="I46" s="31">
        <v>153</v>
      </c>
      <c r="J46" s="29">
        <v>131</v>
      </c>
      <c r="K46" s="26">
        <v>181</v>
      </c>
      <c r="L46" s="37">
        <f t="shared" si="8"/>
        <v>180.66666666666666</v>
      </c>
      <c r="M46" s="85">
        <f t="shared" si="9"/>
        <v>1084</v>
      </c>
      <c r="N46" s="82"/>
      <c r="O46" s="82"/>
      <c r="P46" s="82"/>
      <c r="Q46" s="82"/>
      <c r="R46" s="82"/>
      <c r="S46" s="82"/>
      <c r="T46" s="83"/>
      <c r="U46" s="84"/>
    </row>
    <row r="47" spans="2:21" ht="21" customHeight="1">
      <c r="B47" s="33">
        <v>37</v>
      </c>
      <c r="C47" s="36"/>
      <c r="D47" s="19" t="s">
        <v>217</v>
      </c>
      <c r="E47" s="25" t="s">
        <v>218</v>
      </c>
      <c r="F47" s="29">
        <v>197</v>
      </c>
      <c r="G47" s="31">
        <v>134</v>
      </c>
      <c r="H47" s="29">
        <v>196</v>
      </c>
      <c r="I47" s="31">
        <v>140</v>
      </c>
      <c r="J47" s="29">
        <v>193</v>
      </c>
      <c r="K47" s="26">
        <v>220</v>
      </c>
      <c r="L47" s="37">
        <f t="shared" si="8"/>
        <v>180</v>
      </c>
      <c r="M47" s="85">
        <f t="shared" si="9"/>
        <v>1080</v>
      </c>
      <c r="N47" s="82"/>
      <c r="O47" s="82"/>
      <c r="P47" s="82"/>
      <c r="Q47" s="82"/>
      <c r="R47" s="82"/>
      <c r="S47" s="82"/>
      <c r="T47" s="83"/>
      <c r="U47" s="84"/>
    </row>
    <row r="48" spans="2:21" ht="21" customHeight="1">
      <c r="B48" s="23">
        <v>38</v>
      </c>
      <c r="C48" s="34"/>
      <c r="D48" s="18" t="s">
        <v>59</v>
      </c>
      <c r="E48" s="24" t="s">
        <v>23</v>
      </c>
      <c r="F48" s="29">
        <v>169</v>
      </c>
      <c r="G48" s="31">
        <v>209</v>
      </c>
      <c r="H48" s="29">
        <v>130</v>
      </c>
      <c r="I48" s="31">
        <v>193</v>
      </c>
      <c r="J48" s="29">
        <v>207</v>
      </c>
      <c r="K48" s="26">
        <v>170</v>
      </c>
      <c r="L48" s="37">
        <f t="shared" si="8"/>
        <v>179.66666666666666</v>
      </c>
      <c r="M48" s="85">
        <f t="shared" si="9"/>
        <v>1078</v>
      </c>
      <c r="N48" s="82"/>
      <c r="O48" s="82"/>
      <c r="P48" s="82"/>
      <c r="Q48" s="82"/>
      <c r="R48" s="82"/>
      <c r="S48" s="82"/>
      <c r="T48" s="83"/>
      <c r="U48" s="84"/>
    </row>
    <row r="49" spans="2:21" ht="21" customHeight="1">
      <c r="B49" s="23">
        <v>39</v>
      </c>
      <c r="C49" s="34"/>
      <c r="D49" s="18" t="s">
        <v>35</v>
      </c>
      <c r="E49" s="24" t="s">
        <v>36</v>
      </c>
      <c r="F49" s="29">
        <v>224</v>
      </c>
      <c r="G49" s="31">
        <v>186</v>
      </c>
      <c r="H49" s="29">
        <v>159</v>
      </c>
      <c r="I49" s="31">
        <v>140</v>
      </c>
      <c r="J49" s="29">
        <v>166</v>
      </c>
      <c r="K49" s="26">
        <v>200</v>
      </c>
      <c r="L49" s="37">
        <f t="shared" si="8"/>
        <v>179.16666666666666</v>
      </c>
      <c r="M49" s="85">
        <f t="shared" si="9"/>
        <v>1075</v>
      </c>
      <c r="N49" s="82"/>
      <c r="O49" s="82"/>
      <c r="P49" s="82"/>
      <c r="Q49" s="82"/>
      <c r="R49" s="82"/>
      <c r="S49" s="82"/>
      <c r="T49" s="83"/>
      <c r="U49" s="84"/>
    </row>
    <row r="50" spans="2:21" ht="21" customHeight="1">
      <c r="B50" s="33">
        <v>40</v>
      </c>
      <c r="C50" s="36" t="s">
        <v>15</v>
      </c>
      <c r="D50" s="19" t="s">
        <v>149</v>
      </c>
      <c r="E50" s="25" t="s">
        <v>21</v>
      </c>
      <c r="F50" s="29">
        <v>176</v>
      </c>
      <c r="G50" s="31">
        <v>198</v>
      </c>
      <c r="H50" s="29">
        <v>189</v>
      </c>
      <c r="I50" s="31">
        <v>157</v>
      </c>
      <c r="J50" s="29">
        <v>170</v>
      </c>
      <c r="K50" s="26">
        <v>185</v>
      </c>
      <c r="L50" s="37">
        <f t="shared" si="8"/>
        <v>179.16666666666666</v>
      </c>
      <c r="M50" s="85">
        <f t="shared" si="9"/>
        <v>1075</v>
      </c>
      <c r="N50" s="82"/>
      <c r="O50" s="82"/>
      <c r="P50" s="82"/>
      <c r="Q50" s="82"/>
      <c r="R50" s="82"/>
      <c r="S50" s="82"/>
      <c r="T50" s="83"/>
      <c r="U50" s="84"/>
    </row>
    <row r="51" spans="2:21" ht="21" customHeight="1">
      <c r="B51" s="23">
        <v>41</v>
      </c>
      <c r="C51" s="34"/>
      <c r="D51" s="18" t="s">
        <v>31</v>
      </c>
      <c r="E51" s="24" t="s">
        <v>30</v>
      </c>
      <c r="F51" s="29">
        <v>119</v>
      </c>
      <c r="G51" s="31">
        <v>226</v>
      </c>
      <c r="H51" s="29">
        <v>166</v>
      </c>
      <c r="I51" s="31">
        <v>190</v>
      </c>
      <c r="J51" s="29">
        <v>202</v>
      </c>
      <c r="K51" s="26">
        <v>168</v>
      </c>
      <c r="L51" s="37">
        <f t="shared" si="8"/>
        <v>178.5</v>
      </c>
      <c r="M51" s="85">
        <f t="shared" si="9"/>
        <v>1071</v>
      </c>
      <c r="N51" s="82"/>
      <c r="O51" s="82"/>
      <c r="P51" s="82"/>
      <c r="Q51" s="82"/>
      <c r="R51" s="82"/>
      <c r="S51" s="82"/>
      <c r="T51" s="83"/>
      <c r="U51" s="84"/>
    </row>
    <row r="52" spans="2:21" ht="21" customHeight="1">
      <c r="B52" s="23">
        <v>42</v>
      </c>
      <c r="C52" s="34"/>
      <c r="D52" s="18" t="s">
        <v>142</v>
      </c>
      <c r="E52" s="24" t="s">
        <v>143</v>
      </c>
      <c r="F52" s="29">
        <v>158</v>
      </c>
      <c r="G52" s="31">
        <v>197</v>
      </c>
      <c r="H52" s="29">
        <v>167</v>
      </c>
      <c r="I52" s="31">
        <v>138</v>
      </c>
      <c r="J52" s="29">
        <v>199</v>
      </c>
      <c r="K52" s="26">
        <v>208</v>
      </c>
      <c r="L52" s="37">
        <f t="shared" si="8"/>
        <v>177.83333333333334</v>
      </c>
      <c r="M52" s="85">
        <f t="shared" si="9"/>
        <v>1067</v>
      </c>
      <c r="N52" s="82"/>
      <c r="O52" s="82"/>
      <c r="P52" s="82"/>
      <c r="Q52" s="82"/>
      <c r="R52" s="82"/>
      <c r="S52" s="82"/>
      <c r="T52" s="83"/>
      <c r="U52" s="84"/>
    </row>
    <row r="53" spans="2:21" ht="21" customHeight="1">
      <c r="B53" s="33">
        <v>43</v>
      </c>
      <c r="C53" s="36" t="s">
        <v>15</v>
      </c>
      <c r="D53" s="19" t="s">
        <v>112</v>
      </c>
      <c r="E53" s="25" t="s">
        <v>23</v>
      </c>
      <c r="F53" s="29">
        <v>155</v>
      </c>
      <c r="G53" s="31">
        <v>222</v>
      </c>
      <c r="H53" s="29">
        <v>191</v>
      </c>
      <c r="I53" s="31">
        <v>154</v>
      </c>
      <c r="J53" s="29">
        <v>168</v>
      </c>
      <c r="K53" s="26">
        <v>177</v>
      </c>
      <c r="L53" s="37">
        <f t="shared" si="8"/>
        <v>177.83333333333334</v>
      </c>
      <c r="M53" s="85">
        <f t="shared" si="9"/>
        <v>1067</v>
      </c>
      <c r="N53" s="82"/>
      <c r="O53" s="82"/>
      <c r="P53" s="82"/>
      <c r="Q53" s="82"/>
      <c r="R53" s="82"/>
      <c r="S53" s="82"/>
      <c r="T53" s="83"/>
      <c r="U53" s="84"/>
    </row>
    <row r="54" spans="2:21" ht="21" customHeight="1">
      <c r="B54" s="23">
        <v>44</v>
      </c>
      <c r="C54" s="34"/>
      <c r="D54" s="18" t="s">
        <v>122</v>
      </c>
      <c r="E54" s="24" t="s">
        <v>66</v>
      </c>
      <c r="F54" s="29">
        <v>152</v>
      </c>
      <c r="G54" s="31">
        <v>201</v>
      </c>
      <c r="H54" s="29">
        <v>178</v>
      </c>
      <c r="I54" s="31">
        <v>168</v>
      </c>
      <c r="J54" s="29">
        <v>198</v>
      </c>
      <c r="K54" s="26">
        <v>168</v>
      </c>
      <c r="L54" s="37">
        <f t="shared" si="8"/>
        <v>177.5</v>
      </c>
      <c r="M54" s="85">
        <f t="shared" si="9"/>
        <v>1065</v>
      </c>
      <c r="N54" s="82"/>
      <c r="O54" s="82"/>
      <c r="P54" s="82"/>
      <c r="Q54" s="82"/>
      <c r="R54" s="82"/>
      <c r="S54" s="82"/>
      <c r="T54" s="83"/>
      <c r="U54" s="84"/>
    </row>
    <row r="55" spans="2:21" ht="21" customHeight="1">
      <c r="B55" s="23">
        <v>45</v>
      </c>
      <c r="C55" s="34"/>
      <c r="D55" s="18" t="s">
        <v>221</v>
      </c>
      <c r="E55" s="24" t="s">
        <v>218</v>
      </c>
      <c r="F55" s="29">
        <v>206</v>
      </c>
      <c r="G55" s="31">
        <v>156</v>
      </c>
      <c r="H55" s="29">
        <v>144</v>
      </c>
      <c r="I55" s="31">
        <v>160</v>
      </c>
      <c r="J55" s="29">
        <v>222</v>
      </c>
      <c r="K55" s="26">
        <v>174</v>
      </c>
      <c r="L55" s="37">
        <f t="shared" si="8"/>
        <v>177</v>
      </c>
      <c r="M55" s="85">
        <f t="shared" si="9"/>
        <v>1062</v>
      </c>
      <c r="N55" s="82"/>
      <c r="O55" s="82"/>
      <c r="P55" s="82"/>
      <c r="Q55" s="82"/>
      <c r="R55" s="82"/>
      <c r="S55" s="82"/>
      <c r="T55" s="83"/>
      <c r="U55" s="84"/>
    </row>
    <row r="56" spans="2:21" ht="21" customHeight="1">
      <c r="B56" s="33">
        <v>46</v>
      </c>
      <c r="C56" s="34"/>
      <c r="D56" s="18" t="s">
        <v>60</v>
      </c>
      <c r="E56" s="24" t="s">
        <v>61</v>
      </c>
      <c r="F56" s="29">
        <v>198</v>
      </c>
      <c r="G56" s="31">
        <v>139</v>
      </c>
      <c r="H56" s="29">
        <v>187</v>
      </c>
      <c r="I56" s="31">
        <v>186</v>
      </c>
      <c r="J56" s="29">
        <v>177</v>
      </c>
      <c r="K56" s="26">
        <v>173</v>
      </c>
      <c r="L56" s="37">
        <f t="shared" si="8"/>
        <v>176.66666666666666</v>
      </c>
      <c r="M56" s="85">
        <f t="shared" si="9"/>
        <v>1060</v>
      </c>
      <c r="N56" s="82"/>
      <c r="O56" s="82"/>
      <c r="P56" s="82"/>
      <c r="Q56" s="82"/>
      <c r="R56" s="82"/>
      <c r="S56" s="82"/>
      <c r="T56" s="83"/>
      <c r="U56" s="84"/>
    </row>
    <row r="57" spans="2:21" ht="21" customHeight="1">
      <c r="B57" s="23">
        <v>47</v>
      </c>
      <c r="C57" s="34"/>
      <c r="D57" s="18" t="s">
        <v>27</v>
      </c>
      <c r="E57" s="24" t="s">
        <v>28</v>
      </c>
      <c r="F57" s="29">
        <v>186</v>
      </c>
      <c r="G57" s="31">
        <v>203</v>
      </c>
      <c r="H57" s="29">
        <v>167</v>
      </c>
      <c r="I57" s="31">
        <v>176</v>
      </c>
      <c r="J57" s="29">
        <v>182</v>
      </c>
      <c r="K57" s="26">
        <v>146</v>
      </c>
      <c r="L57" s="37">
        <f t="shared" si="8"/>
        <v>176.66666666666666</v>
      </c>
      <c r="M57" s="85">
        <f t="shared" si="9"/>
        <v>1060</v>
      </c>
      <c r="N57" s="82"/>
      <c r="O57" s="82"/>
      <c r="P57" s="82"/>
      <c r="Q57" s="82"/>
      <c r="R57" s="82"/>
      <c r="S57" s="82"/>
      <c r="T57" s="83"/>
      <c r="U57" s="84"/>
    </row>
    <row r="58" spans="2:21" ht="21" customHeight="1">
      <c r="B58" s="23">
        <v>48</v>
      </c>
      <c r="C58" s="36"/>
      <c r="D58" s="19" t="s">
        <v>160</v>
      </c>
      <c r="E58" s="25" t="s">
        <v>143</v>
      </c>
      <c r="F58" s="29">
        <v>200</v>
      </c>
      <c r="G58" s="31">
        <v>139</v>
      </c>
      <c r="H58" s="29">
        <v>181</v>
      </c>
      <c r="I58" s="31">
        <v>190</v>
      </c>
      <c r="J58" s="29">
        <v>180</v>
      </c>
      <c r="K58" s="26">
        <v>154</v>
      </c>
      <c r="L58" s="37">
        <f t="shared" si="8"/>
        <v>174</v>
      </c>
      <c r="M58" s="85">
        <f t="shared" si="9"/>
        <v>1044</v>
      </c>
      <c r="N58" s="82"/>
      <c r="O58" s="82"/>
      <c r="P58" s="82"/>
      <c r="Q58" s="82"/>
      <c r="R58" s="82"/>
      <c r="S58" s="82"/>
      <c r="T58" s="83"/>
      <c r="U58" s="84"/>
    </row>
    <row r="59" spans="2:21" ht="21" customHeight="1">
      <c r="B59" s="33">
        <v>49</v>
      </c>
      <c r="C59" s="34"/>
      <c r="D59" s="18" t="s">
        <v>204</v>
      </c>
      <c r="E59" s="24" t="s">
        <v>203</v>
      </c>
      <c r="F59" s="29">
        <v>148</v>
      </c>
      <c r="G59" s="31">
        <v>179</v>
      </c>
      <c r="H59" s="29">
        <v>137</v>
      </c>
      <c r="I59" s="31">
        <v>197</v>
      </c>
      <c r="J59" s="29">
        <v>175</v>
      </c>
      <c r="K59" s="26">
        <v>205</v>
      </c>
      <c r="L59" s="37">
        <f t="shared" si="8"/>
        <v>173.5</v>
      </c>
      <c r="M59" s="85">
        <f t="shared" si="9"/>
        <v>1041</v>
      </c>
      <c r="N59" s="82"/>
      <c r="O59" s="82"/>
      <c r="P59" s="82"/>
      <c r="Q59" s="82"/>
      <c r="R59" s="82"/>
      <c r="S59" s="82"/>
      <c r="T59" s="83"/>
      <c r="U59" s="84"/>
    </row>
    <row r="60" spans="2:21" ht="21" customHeight="1">
      <c r="B60" s="23">
        <v>50</v>
      </c>
      <c r="C60" s="34"/>
      <c r="D60" s="18" t="s">
        <v>32</v>
      </c>
      <c r="E60" s="24" t="s">
        <v>30</v>
      </c>
      <c r="F60" s="29">
        <v>132</v>
      </c>
      <c r="G60" s="31">
        <v>189</v>
      </c>
      <c r="H60" s="29">
        <v>216</v>
      </c>
      <c r="I60" s="31">
        <v>154</v>
      </c>
      <c r="J60" s="29">
        <v>171</v>
      </c>
      <c r="K60" s="26">
        <v>178</v>
      </c>
      <c r="L60" s="37">
        <f t="shared" si="8"/>
        <v>173.33333333333334</v>
      </c>
      <c r="M60" s="85">
        <f t="shared" si="9"/>
        <v>1040</v>
      </c>
      <c r="N60" s="82"/>
      <c r="O60" s="82"/>
      <c r="P60" s="82"/>
      <c r="Q60" s="82"/>
      <c r="R60" s="82"/>
      <c r="S60" s="82"/>
      <c r="T60" s="83"/>
      <c r="U60" s="84"/>
    </row>
    <row r="61" spans="2:21" ht="21" customHeight="1">
      <c r="B61" s="23">
        <v>51</v>
      </c>
      <c r="C61" s="36"/>
      <c r="D61" s="19" t="s">
        <v>39</v>
      </c>
      <c r="E61" s="25" t="s">
        <v>36</v>
      </c>
      <c r="F61" s="29">
        <v>234</v>
      </c>
      <c r="G61" s="31">
        <v>204</v>
      </c>
      <c r="H61" s="29">
        <v>139</v>
      </c>
      <c r="I61" s="31">
        <v>124</v>
      </c>
      <c r="J61" s="29">
        <v>186</v>
      </c>
      <c r="K61" s="26">
        <v>152</v>
      </c>
      <c r="L61" s="37">
        <f t="shared" si="8"/>
        <v>173.16666666666666</v>
      </c>
      <c r="M61" s="85">
        <f t="shared" si="9"/>
        <v>1039</v>
      </c>
      <c r="N61" s="82"/>
      <c r="O61" s="82"/>
      <c r="P61" s="82"/>
      <c r="Q61" s="82"/>
      <c r="R61" s="82"/>
      <c r="S61" s="82"/>
      <c r="T61" s="83"/>
      <c r="U61" s="84"/>
    </row>
    <row r="62" spans="2:21" ht="21" customHeight="1">
      <c r="B62" s="33">
        <v>52</v>
      </c>
      <c r="C62" s="34"/>
      <c r="D62" s="18" t="s">
        <v>53</v>
      </c>
      <c r="E62" s="24" t="s">
        <v>54</v>
      </c>
      <c r="F62" s="29">
        <v>149</v>
      </c>
      <c r="G62" s="31">
        <v>175</v>
      </c>
      <c r="H62" s="29">
        <v>179</v>
      </c>
      <c r="I62" s="31">
        <v>185</v>
      </c>
      <c r="J62" s="29">
        <v>193</v>
      </c>
      <c r="K62" s="26">
        <v>157</v>
      </c>
      <c r="L62" s="37">
        <f t="shared" si="8"/>
        <v>173</v>
      </c>
      <c r="M62" s="85">
        <f t="shared" si="9"/>
        <v>1038</v>
      </c>
      <c r="N62" s="82"/>
      <c r="O62" s="82"/>
      <c r="P62" s="82"/>
      <c r="Q62" s="82"/>
      <c r="R62" s="82"/>
      <c r="S62" s="82"/>
      <c r="T62" s="83"/>
      <c r="U62" s="84"/>
    </row>
    <row r="63" spans="2:21" ht="21" customHeight="1">
      <c r="B63" s="23">
        <v>53</v>
      </c>
      <c r="C63" s="34"/>
      <c r="D63" s="18" t="s">
        <v>69</v>
      </c>
      <c r="E63" s="24" t="s">
        <v>61</v>
      </c>
      <c r="F63" s="29">
        <v>166</v>
      </c>
      <c r="G63" s="31">
        <v>138</v>
      </c>
      <c r="H63" s="29">
        <v>185</v>
      </c>
      <c r="I63" s="31">
        <v>177</v>
      </c>
      <c r="J63" s="29">
        <v>180</v>
      </c>
      <c r="K63" s="26">
        <v>188</v>
      </c>
      <c r="L63" s="37">
        <f t="shared" si="8"/>
        <v>172.33333333333334</v>
      </c>
      <c r="M63" s="85">
        <f t="shared" si="9"/>
        <v>1034</v>
      </c>
      <c r="N63" s="82"/>
      <c r="O63" s="82"/>
      <c r="P63" s="82"/>
      <c r="Q63" s="82"/>
      <c r="R63" s="82"/>
      <c r="S63" s="82"/>
      <c r="T63" s="83"/>
      <c r="U63" s="84"/>
    </row>
    <row r="64" spans="2:21" ht="21" customHeight="1">
      <c r="B64" s="23">
        <v>54</v>
      </c>
      <c r="C64" s="36"/>
      <c r="D64" s="19" t="s">
        <v>37</v>
      </c>
      <c r="E64" s="25" t="s">
        <v>36</v>
      </c>
      <c r="F64" s="29">
        <v>143</v>
      </c>
      <c r="G64" s="31">
        <v>196</v>
      </c>
      <c r="H64" s="29">
        <v>190</v>
      </c>
      <c r="I64" s="31">
        <v>171</v>
      </c>
      <c r="J64" s="29">
        <v>157</v>
      </c>
      <c r="K64" s="26">
        <v>177</v>
      </c>
      <c r="L64" s="37">
        <f t="shared" si="8"/>
        <v>172.33333333333334</v>
      </c>
      <c r="M64" s="85">
        <f t="shared" si="9"/>
        <v>1034</v>
      </c>
      <c r="N64" s="82"/>
      <c r="O64" s="82"/>
      <c r="P64" s="82"/>
      <c r="Q64" s="82"/>
      <c r="R64" s="82"/>
      <c r="S64" s="82"/>
      <c r="T64" s="83"/>
      <c r="U64" s="84"/>
    </row>
    <row r="65" spans="2:21" ht="21" customHeight="1">
      <c r="B65" s="33">
        <v>55</v>
      </c>
      <c r="C65" s="34"/>
      <c r="D65" s="18" t="s">
        <v>215</v>
      </c>
      <c r="E65" s="24" t="s">
        <v>206</v>
      </c>
      <c r="F65" s="29">
        <v>204</v>
      </c>
      <c r="G65" s="31">
        <v>129</v>
      </c>
      <c r="H65" s="29">
        <v>148</v>
      </c>
      <c r="I65" s="31">
        <v>203</v>
      </c>
      <c r="J65" s="29">
        <v>177</v>
      </c>
      <c r="K65" s="26">
        <v>167</v>
      </c>
      <c r="L65" s="37">
        <f t="shared" si="8"/>
        <v>171.33333333333334</v>
      </c>
      <c r="M65" s="85">
        <f t="shared" si="9"/>
        <v>1028</v>
      </c>
      <c r="N65" s="82"/>
      <c r="O65" s="82"/>
      <c r="P65" s="82"/>
      <c r="Q65" s="82"/>
      <c r="R65" s="82"/>
      <c r="S65" s="82"/>
      <c r="T65" s="83"/>
      <c r="U65" s="84"/>
    </row>
    <row r="66" spans="2:21" ht="21" customHeight="1">
      <c r="B66" s="23">
        <v>56</v>
      </c>
      <c r="C66" s="34"/>
      <c r="D66" s="18" t="s">
        <v>219</v>
      </c>
      <c r="E66" s="24" t="s">
        <v>218</v>
      </c>
      <c r="F66" s="29">
        <v>131</v>
      </c>
      <c r="G66" s="31">
        <v>151</v>
      </c>
      <c r="H66" s="29">
        <v>187</v>
      </c>
      <c r="I66" s="31">
        <v>168</v>
      </c>
      <c r="J66" s="29">
        <v>181</v>
      </c>
      <c r="K66" s="26">
        <v>209</v>
      </c>
      <c r="L66" s="37">
        <f t="shared" si="8"/>
        <v>171.16666666666666</v>
      </c>
      <c r="M66" s="85">
        <f t="shared" si="9"/>
        <v>1027</v>
      </c>
      <c r="N66" s="82"/>
      <c r="O66" s="82"/>
      <c r="P66" s="82"/>
      <c r="Q66" s="82"/>
      <c r="R66" s="82"/>
      <c r="S66" s="82"/>
      <c r="T66" s="83"/>
      <c r="U66" s="84"/>
    </row>
    <row r="67" spans="2:21" ht="21" customHeight="1">
      <c r="B67" s="23">
        <v>57</v>
      </c>
      <c r="C67" s="36"/>
      <c r="D67" s="19" t="s">
        <v>107</v>
      </c>
      <c r="E67" s="25" t="s">
        <v>30</v>
      </c>
      <c r="F67" s="29">
        <v>171</v>
      </c>
      <c r="G67" s="31">
        <v>166</v>
      </c>
      <c r="H67" s="29">
        <v>158</v>
      </c>
      <c r="I67" s="31">
        <v>190</v>
      </c>
      <c r="J67" s="29">
        <v>142</v>
      </c>
      <c r="K67" s="26">
        <v>198</v>
      </c>
      <c r="L67" s="37">
        <f aca="true" t="shared" si="10" ref="L67:L98">AVERAGE(F67:K67)</f>
        <v>170.83333333333334</v>
      </c>
      <c r="M67" s="85">
        <f aca="true" t="shared" si="11" ref="M67:M98">SUM(F67:K67)</f>
        <v>1025</v>
      </c>
      <c r="N67" s="82"/>
      <c r="O67" s="82"/>
      <c r="P67" s="82"/>
      <c r="Q67" s="82"/>
      <c r="R67" s="82"/>
      <c r="S67" s="82"/>
      <c r="T67" s="83"/>
      <c r="U67" s="84"/>
    </row>
    <row r="68" spans="2:21" ht="21" customHeight="1">
      <c r="B68" s="33">
        <v>58</v>
      </c>
      <c r="C68" s="34" t="s">
        <v>15</v>
      </c>
      <c r="D68" s="18" t="s">
        <v>63</v>
      </c>
      <c r="E68" s="24" t="s">
        <v>64</v>
      </c>
      <c r="F68" s="29">
        <v>174</v>
      </c>
      <c r="G68" s="31">
        <v>156</v>
      </c>
      <c r="H68" s="29">
        <v>169</v>
      </c>
      <c r="I68" s="31">
        <v>145</v>
      </c>
      <c r="J68" s="29">
        <v>173</v>
      </c>
      <c r="K68" s="26">
        <v>200</v>
      </c>
      <c r="L68" s="37">
        <f t="shared" si="10"/>
        <v>169.5</v>
      </c>
      <c r="M68" s="85">
        <f t="shared" si="11"/>
        <v>1017</v>
      </c>
      <c r="N68" s="82"/>
      <c r="O68" s="82"/>
      <c r="P68" s="82"/>
      <c r="Q68" s="82"/>
      <c r="R68" s="82"/>
      <c r="S68" s="82"/>
      <c r="T68" s="83"/>
      <c r="U68" s="84"/>
    </row>
    <row r="69" spans="2:21" ht="21" customHeight="1">
      <c r="B69" s="23">
        <v>59</v>
      </c>
      <c r="C69" s="34"/>
      <c r="D69" s="18" t="s">
        <v>152</v>
      </c>
      <c r="E69" s="24" t="s">
        <v>30</v>
      </c>
      <c r="F69" s="29">
        <v>181</v>
      </c>
      <c r="G69" s="31">
        <v>173</v>
      </c>
      <c r="H69" s="29">
        <v>171</v>
      </c>
      <c r="I69" s="31">
        <v>168</v>
      </c>
      <c r="J69" s="29">
        <v>152</v>
      </c>
      <c r="K69" s="26">
        <v>171</v>
      </c>
      <c r="L69" s="37">
        <f t="shared" si="10"/>
        <v>169.33333333333334</v>
      </c>
      <c r="M69" s="85">
        <f t="shared" si="11"/>
        <v>1016</v>
      </c>
      <c r="N69" s="82"/>
      <c r="O69" s="82"/>
      <c r="P69" s="82"/>
      <c r="Q69" s="82"/>
      <c r="R69" s="82"/>
      <c r="S69" s="82"/>
      <c r="T69" s="83"/>
      <c r="U69" s="84"/>
    </row>
    <row r="70" spans="2:21" ht="21" customHeight="1">
      <c r="B70" s="23">
        <v>60</v>
      </c>
      <c r="C70" s="34"/>
      <c r="D70" s="18" t="s">
        <v>70</v>
      </c>
      <c r="E70" s="24" t="s">
        <v>71</v>
      </c>
      <c r="F70" s="29">
        <v>152</v>
      </c>
      <c r="G70" s="31">
        <v>167</v>
      </c>
      <c r="H70" s="29">
        <v>192</v>
      </c>
      <c r="I70" s="31">
        <v>172</v>
      </c>
      <c r="J70" s="29">
        <v>160</v>
      </c>
      <c r="K70" s="26">
        <v>172</v>
      </c>
      <c r="L70" s="37">
        <f t="shared" si="10"/>
        <v>169.16666666666666</v>
      </c>
      <c r="M70" s="85">
        <f t="shared" si="11"/>
        <v>1015</v>
      </c>
      <c r="N70" s="82"/>
      <c r="O70" s="82"/>
      <c r="P70" s="82"/>
      <c r="Q70" s="82"/>
      <c r="R70" s="82"/>
      <c r="S70" s="82"/>
      <c r="T70" s="83"/>
      <c r="U70" s="84"/>
    </row>
    <row r="71" spans="2:21" ht="21" customHeight="1">
      <c r="B71" s="33">
        <v>61</v>
      </c>
      <c r="C71" s="34"/>
      <c r="D71" s="18" t="s">
        <v>208</v>
      </c>
      <c r="E71" s="24" t="s">
        <v>176</v>
      </c>
      <c r="F71" s="29">
        <v>179</v>
      </c>
      <c r="G71" s="31">
        <v>177</v>
      </c>
      <c r="H71" s="29">
        <v>138</v>
      </c>
      <c r="I71" s="31">
        <v>168</v>
      </c>
      <c r="J71" s="29">
        <v>191</v>
      </c>
      <c r="K71" s="26">
        <v>162</v>
      </c>
      <c r="L71" s="37">
        <f t="shared" si="10"/>
        <v>169.16666666666666</v>
      </c>
      <c r="M71" s="85">
        <f t="shared" si="11"/>
        <v>1015</v>
      </c>
      <c r="N71" s="82"/>
      <c r="O71" s="82"/>
      <c r="P71" s="82"/>
      <c r="Q71" s="82"/>
      <c r="R71" s="82"/>
      <c r="S71" s="82"/>
      <c r="T71" s="83"/>
      <c r="U71" s="84"/>
    </row>
    <row r="72" spans="2:21" ht="21" customHeight="1">
      <c r="B72" s="23">
        <v>62</v>
      </c>
      <c r="C72" s="36"/>
      <c r="D72" s="19" t="s">
        <v>148</v>
      </c>
      <c r="E72" s="25" t="s">
        <v>146</v>
      </c>
      <c r="F72" s="29">
        <v>158</v>
      </c>
      <c r="G72" s="31">
        <v>176</v>
      </c>
      <c r="H72" s="29">
        <v>145</v>
      </c>
      <c r="I72" s="31">
        <v>176</v>
      </c>
      <c r="J72" s="29">
        <v>157</v>
      </c>
      <c r="K72" s="26">
        <v>202</v>
      </c>
      <c r="L72" s="37">
        <f t="shared" si="10"/>
        <v>169</v>
      </c>
      <c r="M72" s="85">
        <f t="shared" si="11"/>
        <v>1014</v>
      </c>
      <c r="N72" s="82"/>
      <c r="O72" s="82"/>
      <c r="P72" s="82"/>
      <c r="Q72" s="82"/>
      <c r="R72" s="82"/>
      <c r="S72" s="82"/>
      <c r="T72" s="83"/>
      <c r="U72" s="84"/>
    </row>
    <row r="73" spans="2:21" ht="21" customHeight="1">
      <c r="B73" s="23">
        <v>63</v>
      </c>
      <c r="C73" s="34"/>
      <c r="D73" s="18" t="s">
        <v>52</v>
      </c>
      <c r="E73" s="24" t="s">
        <v>23</v>
      </c>
      <c r="F73" s="29">
        <v>207</v>
      </c>
      <c r="G73" s="31">
        <v>176</v>
      </c>
      <c r="H73" s="29">
        <v>169</v>
      </c>
      <c r="I73" s="31">
        <v>131</v>
      </c>
      <c r="J73" s="29">
        <v>160</v>
      </c>
      <c r="K73" s="26">
        <v>168</v>
      </c>
      <c r="L73" s="37">
        <f t="shared" si="10"/>
        <v>168.5</v>
      </c>
      <c r="M73" s="85">
        <f t="shared" si="11"/>
        <v>1011</v>
      </c>
      <c r="N73" s="82"/>
      <c r="O73" s="82"/>
      <c r="P73" s="82"/>
      <c r="Q73" s="82"/>
      <c r="R73" s="82"/>
      <c r="S73" s="82"/>
      <c r="T73" s="83"/>
      <c r="U73" s="84"/>
    </row>
    <row r="74" spans="2:21" ht="21" customHeight="1">
      <c r="B74" s="33">
        <v>64</v>
      </c>
      <c r="C74" s="34" t="s">
        <v>114</v>
      </c>
      <c r="D74" s="18" t="s">
        <v>168</v>
      </c>
      <c r="E74" s="24" t="s">
        <v>119</v>
      </c>
      <c r="F74" s="29">
        <v>157</v>
      </c>
      <c r="G74" s="31">
        <v>141</v>
      </c>
      <c r="H74" s="29">
        <v>156</v>
      </c>
      <c r="I74" s="31">
        <v>177</v>
      </c>
      <c r="J74" s="29">
        <v>172</v>
      </c>
      <c r="K74" s="26">
        <v>203</v>
      </c>
      <c r="L74" s="37">
        <f t="shared" si="10"/>
        <v>167.66666666666666</v>
      </c>
      <c r="M74" s="85">
        <f t="shared" si="11"/>
        <v>1006</v>
      </c>
      <c r="N74" s="82"/>
      <c r="O74" s="82"/>
      <c r="P74" s="82"/>
      <c r="Q74" s="82"/>
      <c r="R74" s="82"/>
      <c r="S74" s="82"/>
      <c r="T74" s="83"/>
      <c r="U74" s="84"/>
    </row>
    <row r="75" spans="2:21" ht="21" customHeight="1">
      <c r="B75" s="23">
        <v>65</v>
      </c>
      <c r="C75" s="34"/>
      <c r="D75" s="18" t="s">
        <v>128</v>
      </c>
      <c r="E75" s="24" t="s">
        <v>129</v>
      </c>
      <c r="F75" s="29">
        <v>165</v>
      </c>
      <c r="G75" s="31">
        <v>177</v>
      </c>
      <c r="H75" s="29">
        <v>183</v>
      </c>
      <c r="I75" s="31">
        <v>172</v>
      </c>
      <c r="J75" s="29">
        <v>175</v>
      </c>
      <c r="K75" s="26">
        <v>133</v>
      </c>
      <c r="L75" s="37">
        <f t="shared" si="10"/>
        <v>167.5</v>
      </c>
      <c r="M75" s="85">
        <f t="shared" si="11"/>
        <v>1005</v>
      </c>
      <c r="N75" s="82"/>
      <c r="O75" s="82"/>
      <c r="P75" s="82"/>
      <c r="Q75" s="82"/>
      <c r="R75" s="82"/>
      <c r="S75" s="82"/>
      <c r="T75" s="83"/>
      <c r="U75" s="84"/>
    </row>
    <row r="76" spans="2:21" ht="21" customHeight="1">
      <c r="B76" s="23">
        <v>66</v>
      </c>
      <c r="C76" s="34" t="s">
        <v>115</v>
      </c>
      <c r="D76" s="18" t="s">
        <v>103</v>
      </c>
      <c r="E76" s="24" t="s">
        <v>21</v>
      </c>
      <c r="F76" s="29">
        <v>155</v>
      </c>
      <c r="G76" s="31">
        <v>184</v>
      </c>
      <c r="H76" s="29">
        <v>147</v>
      </c>
      <c r="I76" s="31">
        <v>184</v>
      </c>
      <c r="J76" s="29">
        <v>176</v>
      </c>
      <c r="K76" s="26">
        <v>158</v>
      </c>
      <c r="L76" s="37">
        <f t="shared" si="10"/>
        <v>167.33333333333334</v>
      </c>
      <c r="M76" s="85">
        <f t="shared" si="11"/>
        <v>1004</v>
      </c>
      <c r="N76" s="82"/>
      <c r="O76" s="82"/>
      <c r="P76" s="82"/>
      <c r="Q76" s="82"/>
      <c r="R76" s="82"/>
      <c r="S76" s="82"/>
      <c r="T76" s="83"/>
      <c r="U76" s="84"/>
    </row>
    <row r="77" spans="2:21" ht="21" customHeight="1">
      <c r="B77" s="33">
        <v>67</v>
      </c>
      <c r="C77" s="36"/>
      <c r="D77" s="19" t="s">
        <v>50</v>
      </c>
      <c r="E77" s="25" t="s">
        <v>21</v>
      </c>
      <c r="F77" s="29">
        <v>142</v>
      </c>
      <c r="G77" s="31">
        <v>174</v>
      </c>
      <c r="H77" s="29">
        <v>168</v>
      </c>
      <c r="I77" s="31">
        <v>169</v>
      </c>
      <c r="J77" s="29">
        <v>188</v>
      </c>
      <c r="K77" s="26">
        <v>160</v>
      </c>
      <c r="L77" s="37">
        <f t="shared" si="10"/>
        <v>166.83333333333334</v>
      </c>
      <c r="M77" s="85">
        <f t="shared" si="11"/>
        <v>1001</v>
      </c>
      <c r="N77" s="82"/>
      <c r="O77" s="82"/>
      <c r="P77" s="82"/>
      <c r="Q77" s="82"/>
      <c r="R77" s="82"/>
      <c r="S77" s="82"/>
      <c r="T77" s="83"/>
      <c r="U77" s="84"/>
    </row>
    <row r="78" spans="2:21" ht="21" customHeight="1">
      <c r="B78" s="23">
        <v>68</v>
      </c>
      <c r="C78" s="34"/>
      <c r="D78" s="18" t="s">
        <v>220</v>
      </c>
      <c r="E78" s="24" t="s">
        <v>218</v>
      </c>
      <c r="F78" s="29">
        <v>162</v>
      </c>
      <c r="G78" s="31">
        <v>225</v>
      </c>
      <c r="H78" s="29">
        <v>155</v>
      </c>
      <c r="I78" s="31">
        <v>145</v>
      </c>
      <c r="J78" s="29">
        <v>185</v>
      </c>
      <c r="K78" s="26">
        <v>128</v>
      </c>
      <c r="L78" s="37">
        <f t="shared" si="10"/>
        <v>166.66666666666666</v>
      </c>
      <c r="M78" s="85">
        <f t="shared" si="11"/>
        <v>1000</v>
      </c>
      <c r="N78" s="82"/>
      <c r="O78" s="82"/>
      <c r="P78" s="82"/>
      <c r="Q78" s="82"/>
      <c r="R78" s="82"/>
      <c r="S78" s="82"/>
      <c r="T78" s="83"/>
      <c r="U78" s="84"/>
    </row>
    <row r="79" spans="2:21" ht="21" customHeight="1">
      <c r="B79" s="23">
        <v>69</v>
      </c>
      <c r="C79" s="34"/>
      <c r="D79" s="18" t="s">
        <v>145</v>
      </c>
      <c r="E79" s="24" t="s">
        <v>146</v>
      </c>
      <c r="F79" s="29">
        <v>156</v>
      </c>
      <c r="G79" s="31">
        <v>217</v>
      </c>
      <c r="H79" s="29">
        <v>181</v>
      </c>
      <c r="I79" s="31">
        <v>145</v>
      </c>
      <c r="J79" s="29">
        <v>129</v>
      </c>
      <c r="K79" s="26">
        <v>169</v>
      </c>
      <c r="L79" s="37">
        <f t="shared" si="10"/>
        <v>166.16666666666666</v>
      </c>
      <c r="M79" s="85">
        <f t="shared" si="11"/>
        <v>997</v>
      </c>
      <c r="N79" s="82"/>
      <c r="O79" s="82"/>
      <c r="P79" s="82"/>
      <c r="Q79" s="82"/>
      <c r="R79" s="82"/>
      <c r="S79" s="82"/>
      <c r="T79" s="83"/>
      <c r="U79" s="84"/>
    </row>
    <row r="80" spans="2:21" ht="21" customHeight="1">
      <c r="B80" s="33">
        <v>70</v>
      </c>
      <c r="C80" s="34"/>
      <c r="D80" s="18" t="s">
        <v>58</v>
      </c>
      <c r="E80" s="24" t="s">
        <v>48</v>
      </c>
      <c r="F80" s="29">
        <v>167</v>
      </c>
      <c r="G80" s="31">
        <v>172</v>
      </c>
      <c r="H80" s="29">
        <v>153</v>
      </c>
      <c r="I80" s="31">
        <v>156</v>
      </c>
      <c r="J80" s="29">
        <v>195</v>
      </c>
      <c r="K80" s="26">
        <v>154</v>
      </c>
      <c r="L80" s="37">
        <f t="shared" si="10"/>
        <v>166.16666666666666</v>
      </c>
      <c r="M80" s="85">
        <f t="shared" si="11"/>
        <v>997</v>
      </c>
      <c r="N80" s="82"/>
      <c r="O80" s="82"/>
      <c r="P80" s="82"/>
      <c r="Q80" s="82"/>
      <c r="R80" s="82"/>
      <c r="S80" s="82"/>
      <c r="T80" s="83"/>
      <c r="U80" s="84"/>
    </row>
    <row r="81" spans="2:21" ht="21" customHeight="1">
      <c r="B81" s="23">
        <v>71</v>
      </c>
      <c r="C81" s="34"/>
      <c r="D81" s="18" t="s">
        <v>214</v>
      </c>
      <c r="E81" s="24" t="s">
        <v>188</v>
      </c>
      <c r="F81" s="29">
        <v>146</v>
      </c>
      <c r="G81" s="31">
        <v>166</v>
      </c>
      <c r="H81" s="29">
        <v>141</v>
      </c>
      <c r="I81" s="31">
        <v>189</v>
      </c>
      <c r="J81" s="29">
        <v>153</v>
      </c>
      <c r="K81" s="26">
        <v>201</v>
      </c>
      <c r="L81" s="37">
        <f t="shared" si="10"/>
        <v>166</v>
      </c>
      <c r="M81" s="85">
        <f t="shared" si="11"/>
        <v>996</v>
      </c>
      <c r="N81" s="82"/>
      <c r="O81" s="82"/>
      <c r="P81" s="82"/>
      <c r="Q81" s="82"/>
      <c r="R81" s="82"/>
      <c r="S81" s="82"/>
      <c r="T81" s="83"/>
      <c r="U81" s="84"/>
    </row>
    <row r="82" spans="2:21" ht="21" customHeight="1">
      <c r="B82" s="23">
        <v>72</v>
      </c>
      <c r="C82" s="36"/>
      <c r="D82" s="19" t="s">
        <v>175</v>
      </c>
      <c r="E82" s="25" t="s">
        <v>176</v>
      </c>
      <c r="F82" s="29">
        <v>175</v>
      </c>
      <c r="G82" s="31">
        <v>151</v>
      </c>
      <c r="H82" s="29">
        <v>190</v>
      </c>
      <c r="I82" s="31">
        <v>125</v>
      </c>
      <c r="J82" s="29">
        <v>193</v>
      </c>
      <c r="K82" s="26">
        <v>162</v>
      </c>
      <c r="L82" s="37">
        <f t="shared" si="10"/>
        <v>166</v>
      </c>
      <c r="M82" s="85">
        <f t="shared" si="11"/>
        <v>996</v>
      </c>
      <c r="N82" s="82"/>
      <c r="O82" s="82"/>
      <c r="P82" s="82"/>
      <c r="Q82" s="82"/>
      <c r="R82" s="82"/>
      <c r="S82" s="82"/>
      <c r="T82" s="83"/>
      <c r="U82" s="84"/>
    </row>
    <row r="83" spans="2:21" ht="21" customHeight="1">
      <c r="B83" s="33">
        <v>73</v>
      </c>
      <c r="C83" s="34"/>
      <c r="D83" s="18" t="s">
        <v>130</v>
      </c>
      <c r="E83" s="24" t="s">
        <v>66</v>
      </c>
      <c r="F83" s="29">
        <v>140</v>
      </c>
      <c r="G83" s="31">
        <v>187</v>
      </c>
      <c r="H83" s="29">
        <v>183</v>
      </c>
      <c r="I83" s="31">
        <v>186</v>
      </c>
      <c r="J83" s="29">
        <v>141</v>
      </c>
      <c r="K83" s="26">
        <v>159</v>
      </c>
      <c r="L83" s="37">
        <f t="shared" si="10"/>
        <v>166</v>
      </c>
      <c r="M83" s="85">
        <f t="shared" si="11"/>
        <v>996</v>
      </c>
      <c r="N83" s="82"/>
      <c r="O83" s="82"/>
      <c r="P83" s="82"/>
      <c r="Q83" s="82"/>
      <c r="R83" s="82"/>
      <c r="S83" s="82"/>
      <c r="T83" s="83"/>
      <c r="U83" s="84"/>
    </row>
    <row r="84" spans="2:21" ht="21" customHeight="1">
      <c r="B84" s="23">
        <v>74</v>
      </c>
      <c r="C84" s="34"/>
      <c r="D84" s="18" t="s">
        <v>185</v>
      </c>
      <c r="E84" s="24" t="s">
        <v>64</v>
      </c>
      <c r="F84" s="29">
        <v>158</v>
      </c>
      <c r="G84" s="31">
        <v>160</v>
      </c>
      <c r="H84" s="29">
        <v>163</v>
      </c>
      <c r="I84" s="31">
        <v>137</v>
      </c>
      <c r="J84" s="29">
        <v>181</v>
      </c>
      <c r="K84" s="26">
        <v>192</v>
      </c>
      <c r="L84" s="37">
        <f t="shared" si="10"/>
        <v>165.16666666666666</v>
      </c>
      <c r="M84" s="85">
        <f t="shared" si="11"/>
        <v>991</v>
      </c>
      <c r="N84" s="82"/>
      <c r="O84" s="82"/>
      <c r="P84" s="82"/>
      <c r="Q84" s="82"/>
      <c r="R84" s="82"/>
      <c r="S84" s="82"/>
      <c r="T84" s="83"/>
      <c r="U84" s="84"/>
    </row>
    <row r="85" spans="2:21" ht="21" customHeight="1">
      <c r="B85" s="23">
        <v>75</v>
      </c>
      <c r="C85" s="34"/>
      <c r="D85" s="18" t="s">
        <v>100</v>
      </c>
      <c r="E85" s="24" t="s">
        <v>101</v>
      </c>
      <c r="F85" s="29">
        <v>162</v>
      </c>
      <c r="G85" s="31">
        <v>191</v>
      </c>
      <c r="H85" s="29">
        <v>147</v>
      </c>
      <c r="I85" s="31">
        <v>169</v>
      </c>
      <c r="J85" s="29">
        <v>149</v>
      </c>
      <c r="K85" s="26">
        <v>170</v>
      </c>
      <c r="L85" s="37">
        <f t="shared" si="10"/>
        <v>164.66666666666666</v>
      </c>
      <c r="M85" s="85">
        <f t="shared" si="11"/>
        <v>988</v>
      </c>
      <c r="N85" s="82"/>
      <c r="O85" s="82"/>
      <c r="P85" s="82"/>
      <c r="Q85" s="82"/>
      <c r="R85" s="82"/>
      <c r="S85" s="82"/>
      <c r="T85" s="83"/>
      <c r="U85" s="84"/>
    </row>
    <row r="86" spans="2:21" ht="21" customHeight="1">
      <c r="B86" s="33">
        <v>76</v>
      </c>
      <c r="C86" s="34"/>
      <c r="D86" s="18" t="s">
        <v>147</v>
      </c>
      <c r="E86" s="24" t="s">
        <v>146</v>
      </c>
      <c r="F86" s="29">
        <v>197</v>
      </c>
      <c r="G86" s="31">
        <v>168</v>
      </c>
      <c r="H86" s="29">
        <v>166</v>
      </c>
      <c r="I86" s="31">
        <v>171</v>
      </c>
      <c r="J86" s="29">
        <v>119</v>
      </c>
      <c r="K86" s="26">
        <v>156</v>
      </c>
      <c r="L86" s="37">
        <f t="shared" si="10"/>
        <v>162.83333333333334</v>
      </c>
      <c r="M86" s="85">
        <f t="shared" si="11"/>
        <v>977</v>
      </c>
      <c r="N86" s="82"/>
      <c r="O86" s="82"/>
      <c r="P86" s="82"/>
      <c r="Q86" s="82"/>
      <c r="R86" s="82"/>
      <c r="S86" s="82"/>
      <c r="T86" s="83"/>
      <c r="U86" s="84"/>
    </row>
    <row r="87" spans="2:21" ht="21" customHeight="1">
      <c r="B87" s="23">
        <v>77</v>
      </c>
      <c r="C87" s="36" t="s">
        <v>15</v>
      </c>
      <c r="D87" s="19" t="s">
        <v>150</v>
      </c>
      <c r="E87" s="25" t="s">
        <v>151</v>
      </c>
      <c r="F87" s="29">
        <v>179</v>
      </c>
      <c r="G87" s="31">
        <v>170</v>
      </c>
      <c r="H87" s="29">
        <v>179</v>
      </c>
      <c r="I87" s="31">
        <v>131</v>
      </c>
      <c r="J87" s="29">
        <v>145</v>
      </c>
      <c r="K87" s="26">
        <v>172</v>
      </c>
      <c r="L87" s="37">
        <f t="shared" si="10"/>
        <v>162.66666666666666</v>
      </c>
      <c r="M87" s="85">
        <f t="shared" si="11"/>
        <v>976</v>
      </c>
      <c r="N87" s="82"/>
      <c r="O87" s="82"/>
      <c r="P87" s="82"/>
      <c r="Q87" s="82"/>
      <c r="R87" s="82"/>
      <c r="S87" s="82"/>
      <c r="T87" s="83"/>
      <c r="U87" s="84"/>
    </row>
    <row r="88" spans="2:21" ht="21" customHeight="1">
      <c r="B88" s="23">
        <v>78</v>
      </c>
      <c r="C88" s="34"/>
      <c r="D88" s="18" t="s">
        <v>125</v>
      </c>
      <c r="E88" s="24" t="s">
        <v>66</v>
      </c>
      <c r="F88" s="29">
        <v>176</v>
      </c>
      <c r="G88" s="31">
        <v>138</v>
      </c>
      <c r="H88" s="29">
        <v>173</v>
      </c>
      <c r="I88" s="31">
        <v>177</v>
      </c>
      <c r="J88" s="29">
        <v>149</v>
      </c>
      <c r="K88" s="26">
        <v>157</v>
      </c>
      <c r="L88" s="37">
        <f t="shared" si="10"/>
        <v>161.66666666666666</v>
      </c>
      <c r="M88" s="85">
        <f t="shared" si="11"/>
        <v>970</v>
      </c>
      <c r="N88" s="82"/>
      <c r="O88" s="82"/>
      <c r="P88" s="82"/>
      <c r="Q88" s="82"/>
      <c r="R88" s="82"/>
      <c r="S88" s="82"/>
      <c r="T88" s="83"/>
      <c r="U88" s="84"/>
    </row>
    <row r="89" spans="2:21" ht="21" customHeight="1">
      <c r="B89" s="33">
        <v>79</v>
      </c>
      <c r="C89" s="34"/>
      <c r="D89" s="18" t="s">
        <v>200</v>
      </c>
      <c r="E89" s="24" t="s">
        <v>201</v>
      </c>
      <c r="F89" s="29">
        <v>176</v>
      </c>
      <c r="G89" s="31">
        <v>160</v>
      </c>
      <c r="H89" s="29">
        <v>163</v>
      </c>
      <c r="I89" s="31">
        <v>166</v>
      </c>
      <c r="J89" s="29">
        <v>146</v>
      </c>
      <c r="K89" s="26">
        <v>155</v>
      </c>
      <c r="L89" s="37">
        <f t="shared" si="10"/>
        <v>161</v>
      </c>
      <c r="M89" s="85">
        <f t="shared" si="11"/>
        <v>966</v>
      </c>
      <c r="N89" s="82"/>
      <c r="O89" s="82"/>
      <c r="P89" s="82"/>
      <c r="Q89" s="82"/>
      <c r="R89" s="82"/>
      <c r="S89" s="82"/>
      <c r="T89" s="83"/>
      <c r="U89" s="84"/>
    </row>
    <row r="90" spans="2:21" ht="21" customHeight="1">
      <c r="B90" s="23">
        <v>80</v>
      </c>
      <c r="C90" s="34"/>
      <c r="D90" s="18" t="s">
        <v>161</v>
      </c>
      <c r="E90" s="24" t="s">
        <v>162</v>
      </c>
      <c r="F90" s="29">
        <v>155</v>
      </c>
      <c r="G90" s="31">
        <v>181</v>
      </c>
      <c r="H90" s="29">
        <v>147</v>
      </c>
      <c r="I90" s="31">
        <v>120</v>
      </c>
      <c r="J90" s="29">
        <v>164</v>
      </c>
      <c r="K90" s="26">
        <v>191</v>
      </c>
      <c r="L90" s="37">
        <f t="shared" si="10"/>
        <v>159.66666666666666</v>
      </c>
      <c r="M90" s="85">
        <f t="shared" si="11"/>
        <v>958</v>
      </c>
      <c r="N90" s="82"/>
      <c r="O90" s="82"/>
      <c r="P90" s="82"/>
      <c r="Q90" s="82"/>
      <c r="R90" s="82"/>
      <c r="S90" s="82"/>
      <c r="T90" s="83"/>
      <c r="U90" s="84"/>
    </row>
    <row r="91" spans="2:21" ht="21" customHeight="1">
      <c r="B91" s="23">
        <v>81</v>
      </c>
      <c r="C91" s="34"/>
      <c r="D91" s="18" t="s">
        <v>186</v>
      </c>
      <c r="E91" s="24" t="s">
        <v>64</v>
      </c>
      <c r="F91" s="29">
        <v>152</v>
      </c>
      <c r="G91" s="31">
        <v>177</v>
      </c>
      <c r="H91" s="29">
        <v>128</v>
      </c>
      <c r="I91" s="31">
        <v>192</v>
      </c>
      <c r="J91" s="29">
        <v>163</v>
      </c>
      <c r="K91" s="26">
        <v>142</v>
      </c>
      <c r="L91" s="37">
        <f t="shared" si="10"/>
        <v>159</v>
      </c>
      <c r="M91" s="85">
        <f t="shared" si="11"/>
        <v>954</v>
      </c>
      <c r="N91" s="82"/>
      <c r="O91" s="82"/>
      <c r="P91" s="82"/>
      <c r="Q91" s="82"/>
      <c r="R91" s="82"/>
      <c r="S91" s="82"/>
      <c r="T91" s="83"/>
      <c r="U91" s="84"/>
    </row>
    <row r="92" spans="2:21" ht="21" customHeight="1">
      <c r="B92" s="33">
        <v>82</v>
      </c>
      <c r="C92" s="36"/>
      <c r="D92" s="19" t="s">
        <v>34</v>
      </c>
      <c r="E92" s="25" t="s">
        <v>30</v>
      </c>
      <c r="F92" s="29">
        <v>179</v>
      </c>
      <c r="G92" s="31">
        <v>147</v>
      </c>
      <c r="H92" s="29">
        <v>152</v>
      </c>
      <c r="I92" s="31">
        <v>128</v>
      </c>
      <c r="J92" s="29">
        <v>189</v>
      </c>
      <c r="K92" s="26">
        <v>157</v>
      </c>
      <c r="L92" s="37">
        <f t="shared" si="10"/>
        <v>158.66666666666666</v>
      </c>
      <c r="M92" s="85">
        <f t="shared" si="11"/>
        <v>952</v>
      </c>
      <c r="N92" s="82"/>
      <c r="O92" s="82"/>
      <c r="P92" s="82"/>
      <c r="Q92" s="82"/>
      <c r="R92" s="82"/>
      <c r="S92" s="82"/>
      <c r="T92" s="83"/>
      <c r="U92" s="84"/>
    </row>
    <row r="93" spans="2:21" ht="21" customHeight="1">
      <c r="B93" s="23">
        <v>83</v>
      </c>
      <c r="C93" s="34"/>
      <c r="D93" s="18" t="s">
        <v>155</v>
      </c>
      <c r="E93" s="24" t="s">
        <v>129</v>
      </c>
      <c r="F93" s="29">
        <v>185</v>
      </c>
      <c r="G93" s="31">
        <v>145</v>
      </c>
      <c r="H93" s="29">
        <v>147</v>
      </c>
      <c r="I93" s="31">
        <v>125</v>
      </c>
      <c r="J93" s="29">
        <v>169</v>
      </c>
      <c r="K93" s="26">
        <v>176</v>
      </c>
      <c r="L93" s="37">
        <f t="shared" si="10"/>
        <v>157.83333333333334</v>
      </c>
      <c r="M93" s="85">
        <f t="shared" si="11"/>
        <v>947</v>
      </c>
      <c r="N93" s="82"/>
      <c r="O93" s="82"/>
      <c r="P93" s="82"/>
      <c r="Q93" s="82"/>
      <c r="R93" s="82"/>
      <c r="S93" s="82"/>
      <c r="T93" s="83"/>
      <c r="U93" s="84"/>
    </row>
    <row r="94" spans="2:21" ht="21" customHeight="1">
      <c r="B94" s="23">
        <v>84</v>
      </c>
      <c r="C94" s="34"/>
      <c r="D94" s="18" t="s">
        <v>207</v>
      </c>
      <c r="E94" s="24" t="s">
        <v>176</v>
      </c>
      <c r="F94" s="29">
        <v>140</v>
      </c>
      <c r="G94" s="31">
        <v>159</v>
      </c>
      <c r="H94" s="29">
        <v>138</v>
      </c>
      <c r="I94" s="31">
        <v>181</v>
      </c>
      <c r="J94" s="29">
        <v>152</v>
      </c>
      <c r="K94" s="26">
        <v>176</v>
      </c>
      <c r="L94" s="37">
        <f t="shared" si="10"/>
        <v>157.66666666666666</v>
      </c>
      <c r="M94" s="85">
        <f t="shared" si="11"/>
        <v>946</v>
      </c>
      <c r="N94" s="82"/>
      <c r="O94" s="82"/>
      <c r="P94" s="82"/>
      <c r="Q94" s="82"/>
      <c r="R94" s="82"/>
      <c r="S94" s="82"/>
      <c r="T94" s="83"/>
      <c r="U94" s="84"/>
    </row>
    <row r="95" spans="2:21" ht="21" customHeight="1">
      <c r="B95" s="33">
        <v>85</v>
      </c>
      <c r="C95" s="34"/>
      <c r="D95" s="18" t="s">
        <v>56</v>
      </c>
      <c r="E95" s="24" t="s">
        <v>23</v>
      </c>
      <c r="F95" s="29">
        <v>185</v>
      </c>
      <c r="G95" s="31">
        <v>161</v>
      </c>
      <c r="H95" s="29">
        <v>145</v>
      </c>
      <c r="I95" s="31">
        <v>185</v>
      </c>
      <c r="J95" s="29">
        <v>140</v>
      </c>
      <c r="K95" s="26">
        <v>128</v>
      </c>
      <c r="L95" s="37">
        <f t="shared" si="10"/>
        <v>157.33333333333334</v>
      </c>
      <c r="M95" s="85">
        <f t="shared" si="11"/>
        <v>944</v>
      </c>
      <c r="N95" s="82"/>
      <c r="O95" s="82"/>
      <c r="P95" s="82"/>
      <c r="Q95" s="82"/>
      <c r="R95" s="82"/>
      <c r="S95" s="82"/>
      <c r="T95" s="83"/>
      <c r="U95" s="84"/>
    </row>
    <row r="96" spans="2:21" ht="21" customHeight="1">
      <c r="B96" s="23">
        <v>86</v>
      </c>
      <c r="C96" s="34"/>
      <c r="D96" s="18" t="s">
        <v>174</v>
      </c>
      <c r="E96" s="24" t="s">
        <v>66</v>
      </c>
      <c r="F96" s="29">
        <v>174</v>
      </c>
      <c r="G96" s="31">
        <v>146</v>
      </c>
      <c r="H96" s="29">
        <v>152</v>
      </c>
      <c r="I96" s="31">
        <v>162</v>
      </c>
      <c r="J96" s="29">
        <v>133</v>
      </c>
      <c r="K96" s="26">
        <v>173</v>
      </c>
      <c r="L96" s="37">
        <f t="shared" si="10"/>
        <v>156.66666666666666</v>
      </c>
      <c r="M96" s="85">
        <f t="shared" si="11"/>
        <v>940</v>
      </c>
      <c r="N96" s="82"/>
      <c r="O96" s="82"/>
      <c r="P96" s="82"/>
      <c r="Q96" s="82"/>
      <c r="R96" s="82"/>
      <c r="S96" s="82"/>
      <c r="T96" s="83"/>
      <c r="U96" s="84"/>
    </row>
    <row r="97" spans="2:21" ht="21" customHeight="1">
      <c r="B97" s="23">
        <v>87</v>
      </c>
      <c r="C97" s="36"/>
      <c r="D97" s="19" t="s">
        <v>184</v>
      </c>
      <c r="E97" s="25" t="s">
        <v>66</v>
      </c>
      <c r="F97" s="29">
        <v>172</v>
      </c>
      <c r="G97" s="31">
        <v>140</v>
      </c>
      <c r="H97" s="29">
        <v>159</v>
      </c>
      <c r="I97" s="31">
        <v>158</v>
      </c>
      <c r="J97" s="29">
        <v>163</v>
      </c>
      <c r="K97" s="26">
        <v>147</v>
      </c>
      <c r="L97" s="37">
        <f t="shared" si="10"/>
        <v>156.5</v>
      </c>
      <c r="M97" s="85">
        <f t="shared" si="11"/>
        <v>939</v>
      </c>
      <c r="N97" s="82"/>
      <c r="O97" s="82"/>
      <c r="P97" s="82"/>
      <c r="Q97" s="82"/>
      <c r="R97" s="82"/>
      <c r="S97" s="82"/>
      <c r="T97" s="83"/>
      <c r="U97" s="84"/>
    </row>
    <row r="98" spans="2:21" ht="21" customHeight="1">
      <c r="B98" s="33">
        <v>88</v>
      </c>
      <c r="C98" s="34"/>
      <c r="D98" s="18" t="s">
        <v>158</v>
      </c>
      <c r="E98" s="24" t="s">
        <v>101</v>
      </c>
      <c r="F98" s="29">
        <v>155</v>
      </c>
      <c r="G98" s="31">
        <v>137</v>
      </c>
      <c r="H98" s="29">
        <v>176</v>
      </c>
      <c r="I98" s="31">
        <v>146</v>
      </c>
      <c r="J98" s="29">
        <v>178</v>
      </c>
      <c r="K98" s="26">
        <v>145</v>
      </c>
      <c r="L98" s="37">
        <f t="shared" si="10"/>
        <v>156.16666666666666</v>
      </c>
      <c r="M98" s="85">
        <f t="shared" si="11"/>
        <v>937</v>
      </c>
      <c r="N98" s="82"/>
      <c r="O98" s="82"/>
      <c r="P98" s="82"/>
      <c r="Q98" s="82"/>
      <c r="R98" s="82"/>
      <c r="S98" s="82"/>
      <c r="T98" s="83"/>
      <c r="U98" s="84"/>
    </row>
    <row r="99" spans="2:21" ht="21" customHeight="1">
      <c r="B99" s="23">
        <v>89</v>
      </c>
      <c r="C99" s="34"/>
      <c r="D99" s="18" t="s">
        <v>189</v>
      </c>
      <c r="E99" s="24" t="s">
        <v>36</v>
      </c>
      <c r="F99" s="29">
        <v>161</v>
      </c>
      <c r="G99" s="31">
        <v>191</v>
      </c>
      <c r="H99" s="29">
        <v>154</v>
      </c>
      <c r="I99" s="31">
        <v>145</v>
      </c>
      <c r="J99" s="29">
        <v>124</v>
      </c>
      <c r="K99" s="26">
        <v>158</v>
      </c>
      <c r="L99" s="37">
        <f aca="true" t="shared" si="12" ref="L99:L118">AVERAGE(F99:K99)</f>
        <v>155.5</v>
      </c>
      <c r="M99" s="85">
        <f aca="true" t="shared" si="13" ref="M99:M118">SUM(F99:K99)</f>
        <v>933</v>
      </c>
      <c r="N99" s="82"/>
      <c r="O99" s="82"/>
      <c r="P99" s="82"/>
      <c r="Q99" s="82"/>
      <c r="R99" s="82"/>
      <c r="S99" s="82"/>
      <c r="T99" s="83"/>
      <c r="U99" s="84"/>
    </row>
    <row r="100" spans="2:21" ht="21" customHeight="1">
      <c r="B100" s="23">
        <v>90</v>
      </c>
      <c r="C100" s="34"/>
      <c r="D100" s="18" t="s">
        <v>99</v>
      </c>
      <c r="E100" s="24" t="s">
        <v>66</v>
      </c>
      <c r="F100" s="29">
        <v>136</v>
      </c>
      <c r="G100" s="31">
        <v>168</v>
      </c>
      <c r="H100" s="29">
        <v>135</v>
      </c>
      <c r="I100" s="31">
        <v>129</v>
      </c>
      <c r="J100" s="29">
        <v>175</v>
      </c>
      <c r="K100" s="26">
        <v>188</v>
      </c>
      <c r="L100" s="37">
        <f t="shared" si="12"/>
        <v>155.16666666666666</v>
      </c>
      <c r="M100" s="85">
        <f t="shared" si="13"/>
        <v>931</v>
      </c>
      <c r="N100" s="82"/>
      <c r="O100" s="82"/>
      <c r="P100" s="82"/>
      <c r="Q100" s="82"/>
      <c r="R100" s="82"/>
      <c r="S100" s="82"/>
      <c r="T100" s="83"/>
      <c r="U100" s="84"/>
    </row>
    <row r="101" spans="2:21" ht="21" customHeight="1">
      <c r="B101" s="33">
        <v>91</v>
      </c>
      <c r="C101" s="34"/>
      <c r="D101" s="18" t="s">
        <v>72</v>
      </c>
      <c r="E101" s="24" t="s">
        <v>23</v>
      </c>
      <c r="F101" s="29">
        <v>147</v>
      </c>
      <c r="G101" s="31">
        <v>174</v>
      </c>
      <c r="H101" s="29">
        <v>165</v>
      </c>
      <c r="I101" s="31">
        <v>115</v>
      </c>
      <c r="J101" s="29">
        <v>136</v>
      </c>
      <c r="K101" s="26">
        <v>193</v>
      </c>
      <c r="L101" s="37">
        <f t="shared" si="12"/>
        <v>155</v>
      </c>
      <c r="M101" s="85">
        <f t="shared" si="13"/>
        <v>930</v>
      </c>
      <c r="N101" s="82"/>
      <c r="O101" s="82"/>
      <c r="P101" s="82"/>
      <c r="Q101" s="82"/>
      <c r="R101" s="82"/>
      <c r="S101" s="82"/>
      <c r="T101" s="83"/>
      <c r="U101" s="84"/>
    </row>
    <row r="102" spans="2:21" ht="21" customHeight="1">
      <c r="B102" s="23">
        <v>92</v>
      </c>
      <c r="C102" s="36"/>
      <c r="D102" s="19" t="s">
        <v>124</v>
      </c>
      <c r="E102" s="25" t="s">
        <v>66</v>
      </c>
      <c r="F102" s="29">
        <v>191</v>
      </c>
      <c r="G102" s="31">
        <v>130</v>
      </c>
      <c r="H102" s="29">
        <v>154</v>
      </c>
      <c r="I102" s="31">
        <v>165</v>
      </c>
      <c r="J102" s="29">
        <v>146</v>
      </c>
      <c r="K102" s="26">
        <v>144</v>
      </c>
      <c r="L102" s="37">
        <f t="shared" si="12"/>
        <v>155</v>
      </c>
      <c r="M102" s="85">
        <f t="shared" si="13"/>
        <v>930</v>
      </c>
      <c r="N102" s="82"/>
      <c r="O102" s="82"/>
      <c r="P102" s="82"/>
      <c r="Q102" s="82"/>
      <c r="R102" s="82"/>
      <c r="S102" s="82"/>
      <c r="T102" s="83"/>
      <c r="U102" s="84"/>
    </row>
    <row r="103" spans="2:21" ht="21" customHeight="1">
      <c r="B103" s="23">
        <v>93</v>
      </c>
      <c r="C103" s="34"/>
      <c r="D103" s="18" t="s">
        <v>111</v>
      </c>
      <c r="E103" s="24" t="s">
        <v>105</v>
      </c>
      <c r="F103" s="29">
        <v>145</v>
      </c>
      <c r="G103" s="31">
        <v>189</v>
      </c>
      <c r="H103" s="29">
        <v>150</v>
      </c>
      <c r="I103" s="31">
        <v>139</v>
      </c>
      <c r="J103" s="29">
        <v>165</v>
      </c>
      <c r="K103" s="26">
        <v>138</v>
      </c>
      <c r="L103" s="37">
        <f t="shared" si="12"/>
        <v>154.33333333333334</v>
      </c>
      <c r="M103" s="85">
        <f t="shared" si="13"/>
        <v>926</v>
      </c>
      <c r="N103" s="82"/>
      <c r="O103" s="82"/>
      <c r="P103" s="82"/>
      <c r="Q103" s="82"/>
      <c r="R103" s="82"/>
      <c r="S103" s="82"/>
      <c r="T103" s="83"/>
      <c r="U103" s="84"/>
    </row>
    <row r="104" spans="2:21" ht="21" customHeight="1">
      <c r="B104" s="33">
        <v>94</v>
      </c>
      <c r="C104" s="34"/>
      <c r="D104" s="18" t="s">
        <v>180</v>
      </c>
      <c r="E104" s="24" t="s">
        <v>176</v>
      </c>
      <c r="F104" s="29">
        <v>112</v>
      </c>
      <c r="G104" s="31">
        <v>170</v>
      </c>
      <c r="H104" s="29">
        <v>154</v>
      </c>
      <c r="I104" s="31">
        <v>150</v>
      </c>
      <c r="J104" s="29">
        <v>144</v>
      </c>
      <c r="K104" s="26">
        <v>192</v>
      </c>
      <c r="L104" s="37">
        <f t="shared" si="12"/>
        <v>153.66666666666666</v>
      </c>
      <c r="M104" s="85">
        <f t="shared" si="13"/>
        <v>922</v>
      </c>
      <c r="N104" s="82"/>
      <c r="O104" s="82"/>
      <c r="P104" s="82"/>
      <c r="Q104" s="82"/>
      <c r="R104" s="82"/>
      <c r="S104" s="82"/>
      <c r="T104" s="83"/>
      <c r="U104" s="84"/>
    </row>
    <row r="105" spans="2:21" ht="21" customHeight="1">
      <c r="B105" s="23">
        <v>95</v>
      </c>
      <c r="C105" s="34"/>
      <c r="D105" s="18" t="s">
        <v>126</v>
      </c>
      <c r="E105" s="24" t="s">
        <v>66</v>
      </c>
      <c r="F105" s="29">
        <v>143</v>
      </c>
      <c r="G105" s="31">
        <v>165</v>
      </c>
      <c r="H105" s="29">
        <v>198</v>
      </c>
      <c r="I105" s="31">
        <v>138</v>
      </c>
      <c r="J105" s="29">
        <v>177</v>
      </c>
      <c r="K105" s="26">
        <v>101</v>
      </c>
      <c r="L105" s="37">
        <f t="shared" si="12"/>
        <v>153.66666666666666</v>
      </c>
      <c r="M105" s="85">
        <f t="shared" si="13"/>
        <v>922</v>
      </c>
      <c r="N105" s="82"/>
      <c r="O105" s="82"/>
      <c r="P105" s="82"/>
      <c r="Q105" s="82"/>
      <c r="R105" s="82"/>
      <c r="S105" s="82"/>
      <c r="T105" s="83"/>
      <c r="U105" s="84"/>
    </row>
    <row r="106" spans="2:21" ht="21" customHeight="1">
      <c r="B106" s="23">
        <v>96</v>
      </c>
      <c r="C106" s="34"/>
      <c r="D106" s="18" t="s">
        <v>154</v>
      </c>
      <c r="E106" s="24" t="s">
        <v>64</v>
      </c>
      <c r="F106" s="29">
        <v>147</v>
      </c>
      <c r="G106" s="31">
        <v>181</v>
      </c>
      <c r="H106" s="29">
        <v>134</v>
      </c>
      <c r="I106" s="31">
        <v>163</v>
      </c>
      <c r="J106" s="29">
        <v>146</v>
      </c>
      <c r="K106" s="26">
        <v>149</v>
      </c>
      <c r="L106" s="37">
        <f t="shared" si="12"/>
        <v>153.33333333333334</v>
      </c>
      <c r="M106" s="85">
        <f t="shared" si="13"/>
        <v>920</v>
      </c>
      <c r="N106" s="82"/>
      <c r="O106" s="82"/>
      <c r="P106" s="82"/>
      <c r="Q106" s="82"/>
      <c r="R106" s="82"/>
      <c r="S106" s="82"/>
      <c r="T106" s="83"/>
      <c r="U106" s="84"/>
    </row>
    <row r="107" spans="2:21" ht="21" customHeight="1">
      <c r="B107" s="33">
        <v>97</v>
      </c>
      <c r="C107" s="36"/>
      <c r="D107" s="19" t="s">
        <v>38</v>
      </c>
      <c r="E107" s="25" t="s">
        <v>36</v>
      </c>
      <c r="F107" s="29">
        <v>149</v>
      </c>
      <c r="G107" s="31">
        <v>179</v>
      </c>
      <c r="H107" s="29">
        <v>158</v>
      </c>
      <c r="I107" s="31">
        <v>153</v>
      </c>
      <c r="J107" s="29">
        <v>144</v>
      </c>
      <c r="K107" s="26">
        <v>123</v>
      </c>
      <c r="L107" s="37">
        <f t="shared" si="12"/>
        <v>151</v>
      </c>
      <c r="M107" s="85">
        <f t="shared" si="13"/>
        <v>906</v>
      </c>
      <c r="N107" s="82"/>
      <c r="O107" s="82"/>
      <c r="P107" s="82"/>
      <c r="Q107" s="82"/>
      <c r="R107" s="82"/>
      <c r="S107" s="82"/>
      <c r="T107" s="83"/>
      <c r="U107" s="84"/>
    </row>
    <row r="108" spans="2:21" ht="21" customHeight="1">
      <c r="B108" s="23">
        <v>98</v>
      </c>
      <c r="C108" s="34"/>
      <c r="D108" s="18" t="s">
        <v>102</v>
      </c>
      <c r="E108" s="24" t="s">
        <v>64</v>
      </c>
      <c r="F108" s="29">
        <v>128</v>
      </c>
      <c r="G108" s="31">
        <v>159</v>
      </c>
      <c r="H108" s="29">
        <v>151</v>
      </c>
      <c r="I108" s="31">
        <v>186</v>
      </c>
      <c r="J108" s="29">
        <v>132</v>
      </c>
      <c r="K108" s="26">
        <v>147</v>
      </c>
      <c r="L108" s="37">
        <f t="shared" si="12"/>
        <v>150.5</v>
      </c>
      <c r="M108" s="85">
        <f t="shared" si="13"/>
        <v>903</v>
      </c>
      <c r="N108" s="82"/>
      <c r="O108" s="82"/>
      <c r="P108" s="82"/>
      <c r="Q108" s="82"/>
      <c r="R108" s="82"/>
      <c r="S108" s="82"/>
      <c r="T108" s="83"/>
      <c r="U108" s="84"/>
    </row>
    <row r="109" spans="2:21" ht="21" customHeight="1">
      <c r="B109" s="23">
        <v>99</v>
      </c>
      <c r="C109" s="34"/>
      <c r="D109" s="18" t="s">
        <v>123</v>
      </c>
      <c r="E109" s="24" t="s">
        <v>66</v>
      </c>
      <c r="F109" s="29">
        <v>154</v>
      </c>
      <c r="G109" s="31">
        <v>166</v>
      </c>
      <c r="H109" s="29">
        <v>158</v>
      </c>
      <c r="I109" s="31">
        <v>165</v>
      </c>
      <c r="J109" s="29">
        <v>107</v>
      </c>
      <c r="K109" s="26">
        <v>150</v>
      </c>
      <c r="L109" s="37">
        <f t="shared" si="12"/>
        <v>150</v>
      </c>
      <c r="M109" s="85">
        <f t="shared" si="13"/>
        <v>900</v>
      </c>
      <c r="N109" s="82"/>
      <c r="O109" s="82"/>
      <c r="P109" s="82"/>
      <c r="Q109" s="82"/>
      <c r="R109" s="82"/>
      <c r="S109" s="82"/>
      <c r="T109" s="83"/>
      <c r="U109" s="84"/>
    </row>
    <row r="110" spans="2:21" ht="21" customHeight="1">
      <c r="B110" s="33">
        <v>100</v>
      </c>
      <c r="C110" s="36"/>
      <c r="D110" s="19" t="s">
        <v>157</v>
      </c>
      <c r="E110" s="25" t="s">
        <v>64</v>
      </c>
      <c r="F110" s="29">
        <v>191</v>
      </c>
      <c r="G110" s="31">
        <v>108</v>
      </c>
      <c r="H110" s="29">
        <v>155</v>
      </c>
      <c r="I110" s="31">
        <v>164</v>
      </c>
      <c r="J110" s="29">
        <v>123</v>
      </c>
      <c r="K110" s="26">
        <v>146</v>
      </c>
      <c r="L110" s="37">
        <f t="shared" si="12"/>
        <v>147.83333333333334</v>
      </c>
      <c r="M110" s="85">
        <f t="shared" si="13"/>
        <v>887</v>
      </c>
      <c r="N110" s="82"/>
      <c r="O110" s="82"/>
      <c r="P110" s="82"/>
      <c r="Q110" s="82"/>
      <c r="R110" s="82"/>
      <c r="S110" s="82"/>
      <c r="T110" s="83"/>
      <c r="U110" s="84"/>
    </row>
    <row r="111" spans="2:21" ht="21" customHeight="1">
      <c r="B111" s="23">
        <v>101</v>
      </c>
      <c r="C111" s="34"/>
      <c r="D111" s="18" t="s">
        <v>127</v>
      </c>
      <c r="E111" s="24" t="s">
        <v>23</v>
      </c>
      <c r="F111" s="29">
        <v>114</v>
      </c>
      <c r="G111" s="31">
        <v>141</v>
      </c>
      <c r="H111" s="29">
        <v>148</v>
      </c>
      <c r="I111" s="31">
        <v>202</v>
      </c>
      <c r="J111" s="29">
        <v>136</v>
      </c>
      <c r="K111" s="26">
        <v>144</v>
      </c>
      <c r="L111" s="37">
        <f t="shared" si="12"/>
        <v>147.5</v>
      </c>
      <c r="M111" s="85">
        <f t="shared" si="13"/>
        <v>885</v>
      </c>
      <c r="N111" s="82"/>
      <c r="O111" s="82"/>
      <c r="P111" s="82"/>
      <c r="Q111" s="82"/>
      <c r="R111" s="82"/>
      <c r="S111" s="82"/>
      <c r="T111" s="83"/>
      <c r="U111" s="84"/>
    </row>
    <row r="112" spans="2:21" ht="21" customHeight="1">
      <c r="B112" s="23">
        <v>102</v>
      </c>
      <c r="C112" s="34"/>
      <c r="D112" s="18" t="s">
        <v>216</v>
      </c>
      <c r="E112" s="24" t="s">
        <v>61</v>
      </c>
      <c r="F112" s="29">
        <v>117</v>
      </c>
      <c r="G112" s="31">
        <v>121</v>
      </c>
      <c r="H112" s="29">
        <v>164</v>
      </c>
      <c r="I112" s="31">
        <v>160</v>
      </c>
      <c r="J112" s="29">
        <v>169</v>
      </c>
      <c r="K112" s="26">
        <v>152</v>
      </c>
      <c r="L112" s="37">
        <f t="shared" si="12"/>
        <v>147.16666666666666</v>
      </c>
      <c r="M112" s="85">
        <f t="shared" si="13"/>
        <v>883</v>
      </c>
      <c r="N112" s="82"/>
      <c r="O112" s="82"/>
      <c r="P112" s="82"/>
      <c r="Q112" s="82"/>
      <c r="R112" s="82"/>
      <c r="S112" s="82"/>
      <c r="T112" s="83"/>
      <c r="U112" s="84"/>
    </row>
    <row r="113" spans="2:21" ht="21" customHeight="1">
      <c r="B113" s="33">
        <v>103</v>
      </c>
      <c r="C113" s="34"/>
      <c r="D113" s="18" t="s">
        <v>55</v>
      </c>
      <c r="E113" s="24" t="s">
        <v>23</v>
      </c>
      <c r="F113" s="29">
        <v>131</v>
      </c>
      <c r="G113" s="31">
        <v>146</v>
      </c>
      <c r="H113" s="29">
        <v>139</v>
      </c>
      <c r="I113" s="31">
        <v>153</v>
      </c>
      <c r="J113" s="29">
        <v>149</v>
      </c>
      <c r="K113" s="26">
        <v>156</v>
      </c>
      <c r="L113" s="37">
        <f t="shared" si="12"/>
        <v>145.66666666666666</v>
      </c>
      <c r="M113" s="85">
        <f t="shared" si="13"/>
        <v>874</v>
      </c>
      <c r="N113" s="82"/>
      <c r="O113" s="82"/>
      <c r="P113" s="82"/>
      <c r="Q113" s="82"/>
      <c r="R113" s="82"/>
      <c r="S113" s="82"/>
      <c r="T113" s="83"/>
      <c r="U113" s="84"/>
    </row>
    <row r="114" spans="2:21" ht="21" customHeight="1">
      <c r="B114" s="23">
        <v>104</v>
      </c>
      <c r="C114" s="34"/>
      <c r="D114" s="18" t="s">
        <v>57</v>
      </c>
      <c r="E114" s="24" t="s">
        <v>23</v>
      </c>
      <c r="F114" s="29">
        <v>180</v>
      </c>
      <c r="G114" s="31">
        <v>171</v>
      </c>
      <c r="H114" s="29">
        <v>103</v>
      </c>
      <c r="I114" s="31">
        <v>135</v>
      </c>
      <c r="J114" s="29">
        <v>146</v>
      </c>
      <c r="K114" s="26">
        <v>132</v>
      </c>
      <c r="L114" s="37">
        <f t="shared" si="12"/>
        <v>144.5</v>
      </c>
      <c r="M114" s="85">
        <f t="shared" si="13"/>
        <v>867</v>
      </c>
      <c r="N114" s="82"/>
      <c r="O114" s="82"/>
      <c r="P114" s="82"/>
      <c r="Q114" s="82"/>
      <c r="R114" s="82"/>
      <c r="S114" s="82"/>
      <c r="T114" s="83"/>
      <c r="U114" s="84"/>
    </row>
    <row r="115" spans="2:21" ht="21" customHeight="1">
      <c r="B115" s="23">
        <v>105</v>
      </c>
      <c r="C115" s="36"/>
      <c r="D115" s="19" t="s">
        <v>41</v>
      </c>
      <c r="E115" s="25" t="s">
        <v>36</v>
      </c>
      <c r="F115" s="29">
        <v>120</v>
      </c>
      <c r="G115" s="31">
        <v>126</v>
      </c>
      <c r="H115" s="29">
        <v>133</v>
      </c>
      <c r="I115" s="31">
        <v>155</v>
      </c>
      <c r="J115" s="29">
        <v>137</v>
      </c>
      <c r="K115" s="26">
        <v>184</v>
      </c>
      <c r="L115" s="37">
        <f t="shared" si="12"/>
        <v>142.5</v>
      </c>
      <c r="M115" s="85">
        <f t="shared" si="13"/>
        <v>855</v>
      </c>
      <c r="N115" s="82"/>
      <c r="O115" s="82"/>
      <c r="P115" s="82"/>
      <c r="Q115" s="82"/>
      <c r="R115" s="82"/>
      <c r="S115" s="82"/>
      <c r="T115" s="83"/>
      <c r="U115" s="84"/>
    </row>
    <row r="116" spans="2:21" ht="21" customHeight="1">
      <c r="B116" s="33">
        <v>106</v>
      </c>
      <c r="C116" s="34"/>
      <c r="D116" s="18" t="s">
        <v>156</v>
      </c>
      <c r="E116" s="24" t="s">
        <v>129</v>
      </c>
      <c r="F116" s="29">
        <v>134</v>
      </c>
      <c r="G116" s="31">
        <v>163</v>
      </c>
      <c r="H116" s="29">
        <v>127</v>
      </c>
      <c r="I116" s="31">
        <v>126</v>
      </c>
      <c r="J116" s="29">
        <v>131</v>
      </c>
      <c r="K116" s="26">
        <v>164</v>
      </c>
      <c r="L116" s="37">
        <f t="shared" si="12"/>
        <v>140.83333333333334</v>
      </c>
      <c r="M116" s="85">
        <f t="shared" si="13"/>
        <v>845</v>
      </c>
      <c r="N116" s="82"/>
      <c r="O116" s="82"/>
      <c r="P116" s="82"/>
      <c r="Q116" s="82"/>
      <c r="R116" s="82"/>
      <c r="S116" s="82"/>
      <c r="T116" s="83"/>
      <c r="U116" s="84"/>
    </row>
    <row r="117" spans="2:21" ht="21" customHeight="1">
      <c r="B117" s="23">
        <v>107</v>
      </c>
      <c r="C117" s="34"/>
      <c r="D117" s="18" t="s">
        <v>159</v>
      </c>
      <c r="E117" s="24" t="s">
        <v>101</v>
      </c>
      <c r="F117" s="29">
        <v>95</v>
      </c>
      <c r="G117" s="31">
        <v>129</v>
      </c>
      <c r="H117" s="29">
        <v>141</v>
      </c>
      <c r="I117" s="31">
        <v>125</v>
      </c>
      <c r="J117" s="29">
        <v>141</v>
      </c>
      <c r="K117" s="26">
        <v>170</v>
      </c>
      <c r="L117" s="37">
        <f t="shared" si="12"/>
        <v>133.5</v>
      </c>
      <c r="M117" s="85">
        <f t="shared" si="13"/>
        <v>801</v>
      </c>
      <c r="N117" s="82"/>
      <c r="O117" s="82"/>
      <c r="P117" s="82"/>
      <c r="Q117" s="82"/>
      <c r="R117" s="82"/>
      <c r="S117" s="82"/>
      <c r="T117" s="83"/>
      <c r="U117" s="84"/>
    </row>
    <row r="118" spans="2:21" ht="21" customHeight="1">
      <c r="B118" s="23">
        <v>108</v>
      </c>
      <c r="C118" s="36"/>
      <c r="D118" s="19" t="s">
        <v>153</v>
      </c>
      <c r="E118" s="25" t="s">
        <v>64</v>
      </c>
      <c r="F118" s="29">
        <v>127</v>
      </c>
      <c r="G118" s="31">
        <v>144</v>
      </c>
      <c r="H118" s="29">
        <v>120</v>
      </c>
      <c r="I118" s="31">
        <v>140</v>
      </c>
      <c r="J118" s="29">
        <v>122</v>
      </c>
      <c r="K118" s="26">
        <v>104</v>
      </c>
      <c r="L118" s="37">
        <f t="shared" si="12"/>
        <v>126.16666666666667</v>
      </c>
      <c r="M118" s="85">
        <f t="shared" si="13"/>
        <v>757</v>
      </c>
      <c r="N118" s="82"/>
      <c r="O118" s="82"/>
      <c r="P118" s="82"/>
      <c r="Q118" s="82"/>
      <c r="R118" s="82"/>
      <c r="S118" s="82"/>
      <c r="T118" s="83"/>
      <c r="U118" s="84"/>
    </row>
  </sheetData>
  <mergeCells count="6">
    <mergeCell ref="B34:M34"/>
    <mergeCell ref="D1:M1"/>
    <mergeCell ref="A6:A8"/>
    <mergeCell ref="D6:D8"/>
    <mergeCell ref="E6:E8"/>
    <mergeCell ref="B17:U17"/>
  </mergeCells>
  <printOptions/>
  <pageMargins left="0.11811023622047245" right="0.1968503937007874" top="0.18" bottom="0" header="0.1968503937007874" footer="0"/>
  <pageSetup horizontalDpi="600" verticalDpi="600" orientation="landscape" paperSize="9" scale="66" r:id="rId3"/>
  <legacyDrawing r:id="rId2"/>
  <oleObjects>
    <oleObject progId="Word.Document.8" shapeId="27813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zoomScale="75" zoomScaleNormal="75" workbookViewId="0" topLeftCell="A1">
      <selection activeCell="M22" sqref="M22"/>
    </sheetView>
  </sheetViews>
  <sheetFormatPr defaultColWidth="9.00390625" defaultRowHeight="12.75"/>
  <cols>
    <col min="1" max="2" width="6.75390625" style="0" customWidth="1"/>
    <col min="3" max="3" width="28.00390625" style="0" customWidth="1"/>
    <col min="4" max="4" width="28.125" style="0" customWidth="1"/>
    <col min="12" max="12" width="11.375" style="0" customWidth="1"/>
    <col min="14" max="14" width="12.75390625" style="0" customWidth="1"/>
  </cols>
  <sheetData>
    <row r="1" spans="1:14" ht="26.25">
      <c r="A1" s="119" t="s">
        <v>92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2" ht="12.75">
      <c r="A2" s="40"/>
      <c r="B2" s="40"/>
    </row>
    <row r="3" spans="1:14" ht="18">
      <c r="A3" s="120" t="s">
        <v>233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0" ht="20.25">
      <c r="A4" s="40"/>
      <c r="B4" s="40"/>
      <c r="F4" s="43" t="s">
        <v>93</v>
      </c>
      <c r="J4" s="43"/>
    </row>
    <row r="5" spans="1:10" ht="20.25">
      <c r="A5" s="40"/>
      <c r="B5" s="40"/>
      <c r="F5" s="76" t="s">
        <v>96</v>
      </c>
      <c r="J5" s="76"/>
    </row>
    <row r="6" spans="1:14" ht="12.75">
      <c r="A6" s="41"/>
      <c r="B6" s="41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 ht="15.75">
      <c r="A7" s="121" t="s">
        <v>235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</row>
    <row r="8" spans="1:14" ht="13.5" thickBot="1">
      <c r="A8" s="44"/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4" ht="12.75">
      <c r="A9" s="122" t="s">
        <v>0</v>
      </c>
      <c r="B9" s="46"/>
      <c r="C9" s="124" t="s">
        <v>1</v>
      </c>
      <c r="D9" s="126" t="s">
        <v>79</v>
      </c>
      <c r="E9" s="46" t="s">
        <v>80</v>
      </c>
      <c r="F9" s="46" t="s">
        <v>3</v>
      </c>
      <c r="G9" s="46" t="s">
        <v>4</v>
      </c>
      <c r="H9" s="46" t="s">
        <v>5</v>
      </c>
      <c r="I9" s="46" t="s">
        <v>6</v>
      </c>
      <c r="J9" s="46" t="s">
        <v>81</v>
      </c>
      <c r="K9" s="46" t="s">
        <v>83</v>
      </c>
      <c r="L9" s="46" t="s">
        <v>84</v>
      </c>
      <c r="M9" s="46" t="s">
        <v>85</v>
      </c>
      <c r="N9" s="46" t="s">
        <v>11</v>
      </c>
    </row>
    <row r="10" spans="1:14" ht="12.75">
      <c r="A10" s="123"/>
      <c r="B10" s="47" t="s">
        <v>86</v>
      </c>
      <c r="C10" s="125"/>
      <c r="D10" s="127"/>
      <c r="E10" s="47">
        <v>12</v>
      </c>
      <c r="F10" s="47"/>
      <c r="G10" s="47"/>
      <c r="H10" s="47"/>
      <c r="I10" s="47"/>
      <c r="J10" s="47"/>
      <c r="K10" s="47"/>
      <c r="L10" s="47" t="s">
        <v>87</v>
      </c>
      <c r="M10" s="47" t="s">
        <v>88</v>
      </c>
      <c r="N10" s="47">
        <v>17</v>
      </c>
    </row>
    <row r="11" spans="1:14" ht="13.5" thickBot="1">
      <c r="A11" s="48"/>
      <c r="B11" s="49" t="s">
        <v>89</v>
      </c>
      <c r="C11" s="50"/>
      <c r="D11" s="49"/>
      <c r="E11" s="49" t="s">
        <v>10</v>
      </c>
      <c r="F11" s="49"/>
      <c r="G11" s="49"/>
      <c r="H11" s="49"/>
      <c r="I11" s="49"/>
      <c r="J11" s="49"/>
      <c r="K11" s="49"/>
      <c r="L11" s="47"/>
      <c r="M11" s="47"/>
      <c r="N11" s="47" t="s">
        <v>10</v>
      </c>
    </row>
    <row r="12" spans="1:14" ht="24.75" customHeight="1" thickBot="1">
      <c r="A12" s="51">
        <v>1</v>
      </c>
      <c r="B12" s="52">
        <v>1</v>
      </c>
      <c r="C12" s="86" t="s">
        <v>196</v>
      </c>
      <c r="D12" s="87" t="s">
        <v>162</v>
      </c>
      <c r="E12" s="53">
        <v>2443</v>
      </c>
      <c r="F12" s="54">
        <v>171</v>
      </c>
      <c r="G12" s="55">
        <v>218</v>
      </c>
      <c r="H12" s="54">
        <v>238</v>
      </c>
      <c r="I12" s="55">
        <v>221</v>
      </c>
      <c r="J12" s="54">
        <v>204</v>
      </c>
      <c r="K12" s="55">
        <v>50</v>
      </c>
      <c r="L12" s="56">
        <f aca="true" t="shared" si="0" ref="L12:L17">SUM(E12:K12)</f>
        <v>3545</v>
      </c>
      <c r="M12" s="57">
        <f aca="true" t="shared" si="1" ref="M12:M17">SUM(F12:J12)/5</f>
        <v>210.4</v>
      </c>
      <c r="N12" s="58">
        <f aca="true" t="shared" si="2" ref="N12:N17">SUM(E12:J12)/17</f>
        <v>205.58823529411765</v>
      </c>
    </row>
    <row r="13" spans="1:14" ht="24.75" customHeight="1" thickBot="1">
      <c r="A13" s="51">
        <v>2</v>
      </c>
      <c r="B13" s="59">
        <v>2</v>
      </c>
      <c r="C13" s="88" t="s">
        <v>198</v>
      </c>
      <c r="D13" s="89" t="s">
        <v>176</v>
      </c>
      <c r="E13" s="53">
        <v>2320</v>
      </c>
      <c r="F13" s="54">
        <v>161</v>
      </c>
      <c r="G13" s="55">
        <v>168</v>
      </c>
      <c r="H13" s="54">
        <v>211</v>
      </c>
      <c r="I13" s="55">
        <v>246</v>
      </c>
      <c r="J13" s="54">
        <v>191</v>
      </c>
      <c r="K13" s="55">
        <v>20</v>
      </c>
      <c r="L13" s="56">
        <f t="shared" si="0"/>
        <v>3317</v>
      </c>
      <c r="M13" s="57">
        <f t="shared" si="1"/>
        <v>195.4</v>
      </c>
      <c r="N13" s="58">
        <f t="shared" si="2"/>
        <v>193.94117647058823</v>
      </c>
    </row>
    <row r="14" spans="1:14" ht="24.75" customHeight="1" thickBot="1">
      <c r="A14" s="60">
        <v>3</v>
      </c>
      <c r="B14" s="59">
        <v>3</v>
      </c>
      <c r="C14" s="90" t="s">
        <v>193</v>
      </c>
      <c r="D14" s="64" t="s">
        <v>101</v>
      </c>
      <c r="E14" s="53">
        <v>2285</v>
      </c>
      <c r="F14" s="54">
        <v>156</v>
      </c>
      <c r="G14" s="55">
        <v>154</v>
      </c>
      <c r="H14" s="54">
        <v>204</v>
      </c>
      <c r="I14" s="55">
        <v>193</v>
      </c>
      <c r="J14" s="54">
        <v>190</v>
      </c>
      <c r="K14" s="55">
        <v>5</v>
      </c>
      <c r="L14" s="56">
        <f t="shared" si="0"/>
        <v>3187</v>
      </c>
      <c r="M14" s="57">
        <f t="shared" si="1"/>
        <v>179.4</v>
      </c>
      <c r="N14" s="58">
        <f t="shared" si="2"/>
        <v>187.1764705882353</v>
      </c>
    </row>
    <row r="15" spans="1:14" ht="24.75" customHeight="1" thickBot="1">
      <c r="A15" s="61">
        <v>4</v>
      </c>
      <c r="B15" s="52">
        <v>4</v>
      </c>
      <c r="C15" s="88" t="s">
        <v>225</v>
      </c>
      <c r="D15" s="88" t="s">
        <v>206</v>
      </c>
      <c r="E15" s="53">
        <v>2261</v>
      </c>
      <c r="F15" s="54">
        <v>158</v>
      </c>
      <c r="G15" s="55">
        <v>196</v>
      </c>
      <c r="H15" s="54">
        <v>169</v>
      </c>
      <c r="I15" s="55">
        <v>143</v>
      </c>
      <c r="J15" s="54">
        <v>196</v>
      </c>
      <c r="K15" s="55">
        <v>20</v>
      </c>
      <c r="L15" s="56">
        <f t="shared" si="0"/>
        <v>3143</v>
      </c>
      <c r="M15" s="57">
        <f t="shared" si="1"/>
        <v>172.4</v>
      </c>
      <c r="N15" s="58">
        <f t="shared" si="2"/>
        <v>183.7058823529412</v>
      </c>
    </row>
    <row r="16" spans="1:14" ht="24.75" customHeight="1" thickBot="1">
      <c r="A16" s="59">
        <v>5</v>
      </c>
      <c r="B16" s="59">
        <v>5</v>
      </c>
      <c r="C16" s="90" t="s">
        <v>120</v>
      </c>
      <c r="D16" s="64" t="s">
        <v>21</v>
      </c>
      <c r="E16" s="53">
        <v>2164</v>
      </c>
      <c r="F16" s="54">
        <v>182</v>
      </c>
      <c r="G16" s="55">
        <v>156</v>
      </c>
      <c r="H16" s="54">
        <v>201</v>
      </c>
      <c r="I16" s="55">
        <v>195</v>
      </c>
      <c r="J16" s="54">
        <v>190</v>
      </c>
      <c r="K16" s="55">
        <v>35</v>
      </c>
      <c r="L16" s="56">
        <f t="shared" si="0"/>
        <v>3123</v>
      </c>
      <c r="M16" s="57">
        <f t="shared" si="1"/>
        <v>184.8</v>
      </c>
      <c r="N16" s="58">
        <f t="shared" si="2"/>
        <v>181.64705882352942</v>
      </c>
    </row>
    <row r="17" spans="1:14" ht="24.75" customHeight="1" thickBot="1">
      <c r="A17" s="59">
        <v>6</v>
      </c>
      <c r="B17" s="59">
        <v>6</v>
      </c>
      <c r="C17" s="88" t="s">
        <v>73</v>
      </c>
      <c r="D17" s="88" t="s">
        <v>21</v>
      </c>
      <c r="E17" s="53">
        <v>2122</v>
      </c>
      <c r="F17" s="54">
        <v>119</v>
      </c>
      <c r="G17" s="55">
        <v>207</v>
      </c>
      <c r="H17" s="54">
        <v>150</v>
      </c>
      <c r="I17" s="55">
        <v>159</v>
      </c>
      <c r="J17" s="54">
        <v>256</v>
      </c>
      <c r="K17" s="55">
        <v>20</v>
      </c>
      <c r="L17" s="56">
        <f t="shared" si="0"/>
        <v>3033</v>
      </c>
      <c r="M17" s="57">
        <f t="shared" si="1"/>
        <v>178.2</v>
      </c>
      <c r="N17" s="58">
        <f t="shared" si="2"/>
        <v>177.23529411764707</v>
      </c>
    </row>
    <row r="18" spans="1:14" ht="15.75">
      <c r="A18" s="62"/>
      <c r="B18" s="62"/>
      <c r="C18" s="63"/>
      <c r="D18" s="64"/>
      <c r="E18" s="65"/>
      <c r="F18" s="66"/>
      <c r="G18" s="66"/>
      <c r="H18" s="66"/>
      <c r="I18" s="66"/>
      <c r="J18" s="66"/>
      <c r="K18" s="66"/>
      <c r="L18" s="67"/>
      <c r="M18" s="68"/>
      <c r="N18" s="68"/>
    </row>
    <row r="19" spans="1:14" ht="15.75">
      <c r="A19" s="62"/>
      <c r="B19" s="62"/>
      <c r="C19" s="63"/>
      <c r="D19" s="64"/>
      <c r="E19" s="65"/>
      <c r="G19" s="69" t="s">
        <v>91</v>
      </c>
      <c r="H19" s="66"/>
      <c r="K19" s="66"/>
      <c r="L19" s="67"/>
      <c r="M19" s="68"/>
      <c r="N19" s="68"/>
    </row>
    <row r="20" spans="1:14" ht="15.75">
      <c r="A20" s="62"/>
      <c r="B20" s="62"/>
      <c r="C20" s="63"/>
      <c r="D20" s="64"/>
      <c r="E20" s="65"/>
      <c r="F20" s="66"/>
      <c r="G20" s="66"/>
      <c r="H20" s="69"/>
      <c r="I20" s="69"/>
      <c r="J20" s="69"/>
      <c r="K20" s="66"/>
      <c r="L20" s="67"/>
      <c r="M20" s="68"/>
      <c r="N20" s="68"/>
    </row>
    <row r="21" spans="1:14" ht="24.75" customHeight="1">
      <c r="A21" s="62"/>
      <c r="B21" s="62"/>
      <c r="C21" s="63"/>
      <c r="D21" s="64"/>
      <c r="E21" s="70">
        <v>3</v>
      </c>
      <c r="F21" s="116" t="s">
        <v>193</v>
      </c>
      <c r="G21" s="117"/>
      <c r="H21" s="117"/>
      <c r="I21" s="118"/>
      <c r="J21" s="97">
        <v>227</v>
      </c>
      <c r="K21" s="73"/>
      <c r="L21" s="65"/>
      <c r="M21" s="73"/>
      <c r="N21" s="68"/>
    </row>
    <row r="22" spans="1:14" ht="24.75" customHeight="1">
      <c r="A22" s="62"/>
      <c r="B22" s="62"/>
      <c r="C22" s="63"/>
      <c r="D22" s="64"/>
      <c r="E22" s="70">
        <v>2</v>
      </c>
      <c r="F22" s="116" t="s">
        <v>198</v>
      </c>
      <c r="G22" s="117"/>
      <c r="H22" s="117"/>
      <c r="I22" s="118"/>
      <c r="J22" s="97">
        <v>224</v>
      </c>
      <c r="K22" s="73"/>
      <c r="L22" s="65"/>
      <c r="M22" s="73"/>
      <c r="N22" s="68"/>
    </row>
    <row r="23" spans="1:14" ht="18">
      <c r="A23" s="62"/>
      <c r="B23" s="62"/>
      <c r="C23" s="74"/>
      <c r="D23" s="74"/>
      <c r="E23" s="65"/>
      <c r="F23" s="75"/>
      <c r="G23" s="75"/>
      <c r="H23" s="75"/>
      <c r="I23" s="75"/>
      <c r="J23" s="98"/>
      <c r="K23" s="75"/>
      <c r="L23" s="75"/>
      <c r="M23" s="75"/>
      <c r="N23" s="68"/>
    </row>
    <row r="24" spans="1:14" ht="24.75" customHeight="1">
      <c r="A24" s="62"/>
      <c r="B24" s="62"/>
      <c r="C24" s="74"/>
      <c r="D24" s="74"/>
      <c r="E24" s="70">
        <v>3</v>
      </c>
      <c r="F24" s="116" t="s">
        <v>193</v>
      </c>
      <c r="G24" s="117"/>
      <c r="H24" s="117"/>
      <c r="I24" s="118"/>
      <c r="J24" s="97">
        <v>194</v>
      </c>
      <c r="K24" s="75"/>
      <c r="L24" s="75"/>
      <c r="M24" s="75"/>
      <c r="N24" s="68"/>
    </row>
    <row r="25" spans="1:14" ht="24.75" customHeight="1">
      <c r="A25" s="62"/>
      <c r="B25" s="62"/>
      <c r="C25" s="74"/>
      <c r="D25" s="74"/>
      <c r="E25" s="70">
        <v>1</v>
      </c>
      <c r="F25" s="116" t="s">
        <v>196</v>
      </c>
      <c r="G25" s="117"/>
      <c r="H25" s="117"/>
      <c r="I25" s="118"/>
      <c r="J25" s="97">
        <v>242</v>
      </c>
      <c r="K25" s="75"/>
      <c r="L25" s="75"/>
      <c r="M25" s="75"/>
      <c r="N25" s="68"/>
    </row>
    <row r="26" spans="1:2" ht="12.75">
      <c r="A26" s="40"/>
      <c r="B26" s="40"/>
    </row>
    <row r="27" spans="1:2" ht="12.75">
      <c r="A27" s="40"/>
      <c r="B27" s="40"/>
    </row>
    <row r="28" spans="6:7" ht="20.25">
      <c r="F28" s="76" t="s">
        <v>95</v>
      </c>
      <c r="G28" s="76"/>
    </row>
    <row r="30" spans="5:10" ht="12.75">
      <c r="E30" s="109" t="s">
        <v>196</v>
      </c>
      <c r="F30" s="110"/>
      <c r="G30" s="110"/>
      <c r="H30" s="110"/>
      <c r="I30" s="110"/>
      <c r="J30" s="111"/>
    </row>
    <row r="31" spans="5:10" ht="12.75">
      <c r="E31" s="93"/>
      <c r="F31" s="94"/>
      <c r="G31" s="94"/>
      <c r="H31" s="94"/>
      <c r="I31" s="94"/>
      <c r="J31" s="112"/>
    </row>
    <row r="32" spans="5:10" ht="12.75">
      <c r="E32" s="113"/>
      <c r="F32" s="114"/>
      <c r="G32" s="114"/>
      <c r="H32" s="114"/>
      <c r="I32" s="114"/>
      <c r="J32" s="115"/>
    </row>
  </sheetData>
  <mergeCells count="11">
    <mergeCell ref="F21:I21"/>
    <mergeCell ref="A1:N1"/>
    <mergeCell ref="A3:N3"/>
    <mergeCell ref="A7:N7"/>
    <mergeCell ref="A9:A10"/>
    <mergeCell ref="C9:C10"/>
    <mergeCell ref="D9:D10"/>
    <mergeCell ref="E30:J32"/>
    <mergeCell ref="F22:I22"/>
    <mergeCell ref="F24:I24"/>
    <mergeCell ref="F25:I25"/>
  </mergeCells>
  <printOptions/>
  <pageMargins left="0.75" right="0.75" top="1" bottom="1" header="0.5" footer="0.5"/>
  <pageSetup horizontalDpi="600" verticalDpi="600" orientation="landscape" paperSize="9" scale="71" r:id="rId3"/>
  <legacyDrawing r:id="rId2"/>
  <oleObjects>
    <oleObject progId="Word.Document.8" shapeId="48790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="75" zoomScaleNormal="75" workbookViewId="0" topLeftCell="A4">
      <selection activeCell="D26" sqref="D26"/>
    </sheetView>
  </sheetViews>
  <sheetFormatPr defaultColWidth="9.00390625" defaultRowHeight="12.75"/>
  <cols>
    <col min="1" max="2" width="6.75390625" style="0" customWidth="1"/>
    <col min="3" max="3" width="28.00390625" style="0" customWidth="1"/>
    <col min="4" max="4" width="28.125" style="0" customWidth="1"/>
    <col min="14" max="14" width="10.25390625" style="0" customWidth="1"/>
    <col min="16" max="16" width="12.75390625" style="0" customWidth="1"/>
  </cols>
  <sheetData>
    <row r="1" spans="1:16" ht="26.25">
      <c r="A1" s="119" t="s">
        <v>92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1:2" ht="12.75">
      <c r="A2" s="40"/>
      <c r="B2" s="40"/>
    </row>
    <row r="3" spans="1:16" ht="18">
      <c r="A3" s="120" t="s">
        <v>232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</row>
    <row r="4" spans="1:11" ht="20.25">
      <c r="A4" s="40"/>
      <c r="B4" s="40"/>
      <c r="F4" s="43" t="s">
        <v>93</v>
      </c>
      <c r="J4" s="43"/>
      <c r="K4" s="43"/>
    </row>
    <row r="5" spans="1:11" ht="20.25">
      <c r="A5" s="40"/>
      <c r="B5" s="40"/>
      <c r="F5" s="76" t="s">
        <v>94</v>
      </c>
      <c r="J5" s="76"/>
      <c r="K5" s="43"/>
    </row>
    <row r="6" spans="1:16" ht="12.75">
      <c r="A6" s="41"/>
      <c r="B6" s="41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</row>
    <row r="7" spans="1:16" ht="15.75">
      <c r="A7" s="121" t="s">
        <v>78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</row>
    <row r="8" spans="1:16" ht="13.5" thickBot="1">
      <c r="A8" s="44"/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1:16" ht="12.75">
      <c r="A9" s="122" t="s">
        <v>0</v>
      </c>
      <c r="B9" s="46"/>
      <c r="C9" s="124" t="s">
        <v>1</v>
      </c>
      <c r="D9" s="126" t="s">
        <v>79</v>
      </c>
      <c r="E9" s="46" t="s">
        <v>80</v>
      </c>
      <c r="F9" s="46" t="s">
        <v>3</v>
      </c>
      <c r="G9" s="46" t="s">
        <v>4</v>
      </c>
      <c r="H9" s="46" t="s">
        <v>5</v>
      </c>
      <c r="I9" s="46" t="s">
        <v>6</v>
      </c>
      <c r="J9" s="46" t="s">
        <v>81</v>
      </c>
      <c r="K9" s="46" t="s">
        <v>8</v>
      </c>
      <c r="L9" s="46" t="s">
        <v>82</v>
      </c>
      <c r="M9" s="46" t="s">
        <v>83</v>
      </c>
      <c r="N9" s="46" t="s">
        <v>84</v>
      </c>
      <c r="O9" s="46" t="s">
        <v>85</v>
      </c>
      <c r="P9" s="46" t="s">
        <v>11</v>
      </c>
    </row>
    <row r="10" spans="1:16" ht="12.75">
      <c r="A10" s="123"/>
      <c r="B10" s="47" t="s">
        <v>86</v>
      </c>
      <c r="C10" s="125"/>
      <c r="D10" s="127"/>
      <c r="E10" s="47">
        <v>12</v>
      </c>
      <c r="F10" s="47"/>
      <c r="G10" s="47"/>
      <c r="H10" s="47"/>
      <c r="I10" s="47"/>
      <c r="J10" s="47"/>
      <c r="K10" s="47"/>
      <c r="L10" s="47"/>
      <c r="M10" s="47"/>
      <c r="N10" s="47" t="s">
        <v>87</v>
      </c>
      <c r="O10" s="47" t="s">
        <v>88</v>
      </c>
      <c r="P10" s="47">
        <v>19</v>
      </c>
    </row>
    <row r="11" spans="1:16" ht="13.5" thickBot="1">
      <c r="A11" s="48"/>
      <c r="B11" s="49" t="s">
        <v>89</v>
      </c>
      <c r="C11" s="50"/>
      <c r="D11" s="49"/>
      <c r="E11" s="49" t="s">
        <v>10</v>
      </c>
      <c r="F11" s="49"/>
      <c r="G11" s="49"/>
      <c r="H11" s="49"/>
      <c r="I11" s="49"/>
      <c r="J11" s="49"/>
      <c r="K11" s="49"/>
      <c r="L11" s="49"/>
      <c r="M11" s="49"/>
      <c r="N11" s="47"/>
      <c r="O11" s="47"/>
      <c r="P11" s="47" t="s">
        <v>10</v>
      </c>
    </row>
    <row r="12" spans="1:16" ht="24.75" customHeight="1" thickBot="1">
      <c r="A12" s="51">
        <v>1</v>
      </c>
      <c r="B12" s="52">
        <v>1</v>
      </c>
      <c r="C12" s="86" t="s">
        <v>165</v>
      </c>
      <c r="D12" s="87" t="s">
        <v>21</v>
      </c>
      <c r="E12" s="53">
        <v>2414</v>
      </c>
      <c r="F12" s="54">
        <v>161</v>
      </c>
      <c r="G12" s="55">
        <v>181</v>
      </c>
      <c r="H12" s="54">
        <v>195</v>
      </c>
      <c r="I12" s="55">
        <v>277</v>
      </c>
      <c r="J12" s="54">
        <v>225</v>
      </c>
      <c r="K12" s="55">
        <v>204</v>
      </c>
      <c r="L12" s="54">
        <v>199</v>
      </c>
      <c r="M12" s="55">
        <v>40</v>
      </c>
      <c r="N12" s="56">
        <f aca="true" t="shared" si="0" ref="N12:N19">SUM(E12:M12)</f>
        <v>3896</v>
      </c>
      <c r="O12" s="57">
        <f aca="true" t="shared" si="1" ref="O12:O19">SUM(F12:L12)/7</f>
        <v>206</v>
      </c>
      <c r="P12" s="58">
        <f aca="true" t="shared" si="2" ref="P12:P19">SUM(E12:L12)/19</f>
        <v>202.94736842105263</v>
      </c>
    </row>
    <row r="13" spans="1:16" ht="24.75" customHeight="1" thickBot="1">
      <c r="A13" s="51">
        <v>2</v>
      </c>
      <c r="B13" s="59">
        <v>4</v>
      </c>
      <c r="C13" s="88" t="s">
        <v>182</v>
      </c>
      <c r="D13" s="89" t="s">
        <v>183</v>
      </c>
      <c r="E13" s="53">
        <v>2350</v>
      </c>
      <c r="F13" s="54">
        <v>203</v>
      </c>
      <c r="G13" s="55">
        <v>198</v>
      </c>
      <c r="H13" s="54">
        <v>210</v>
      </c>
      <c r="I13" s="55">
        <v>225</v>
      </c>
      <c r="J13" s="54">
        <v>167</v>
      </c>
      <c r="K13" s="55">
        <v>190</v>
      </c>
      <c r="L13" s="54">
        <v>205</v>
      </c>
      <c r="M13" s="55">
        <v>50</v>
      </c>
      <c r="N13" s="56">
        <f t="shared" si="0"/>
        <v>3798</v>
      </c>
      <c r="O13" s="57">
        <f t="shared" si="1"/>
        <v>199.71428571428572</v>
      </c>
      <c r="P13" s="58">
        <f t="shared" si="2"/>
        <v>197.26315789473685</v>
      </c>
    </row>
    <row r="14" spans="1:16" ht="24.75" customHeight="1" thickBot="1">
      <c r="A14" s="60">
        <v>3</v>
      </c>
      <c r="B14" s="59">
        <v>3</v>
      </c>
      <c r="C14" s="90" t="s">
        <v>65</v>
      </c>
      <c r="D14" s="64" t="s">
        <v>66</v>
      </c>
      <c r="E14" s="53">
        <v>2375</v>
      </c>
      <c r="F14" s="54">
        <v>205</v>
      </c>
      <c r="G14" s="55">
        <v>183</v>
      </c>
      <c r="H14" s="54">
        <v>190</v>
      </c>
      <c r="I14" s="55">
        <v>187</v>
      </c>
      <c r="J14" s="54">
        <v>141</v>
      </c>
      <c r="K14" s="55">
        <v>224</v>
      </c>
      <c r="L14" s="54">
        <v>213</v>
      </c>
      <c r="M14" s="55">
        <v>30</v>
      </c>
      <c r="N14" s="56">
        <f t="shared" si="0"/>
        <v>3748</v>
      </c>
      <c r="O14" s="57">
        <f t="shared" si="1"/>
        <v>191.85714285714286</v>
      </c>
      <c r="P14" s="58">
        <f t="shared" si="2"/>
        <v>195.68421052631578</v>
      </c>
    </row>
    <row r="15" spans="1:16" ht="24.75" customHeight="1" thickBot="1">
      <c r="A15" s="61">
        <v>4</v>
      </c>
      <c r="B15" s="52">
        <v>2</v>
      </c>
      <c r="C15" s="88" t="s">
        <v>13</v>
      </c>
      <c r="D15" s="88" t="s">
        <v>23</v>
      </c>
      <c r="E15" s="53">
        <v>2396</v>
      </c>
      <c r="F15" s="54">
        <v>156</v>
      </c>
      <c r="G15" s="55">
        <v>143</v>
      </c>
      <c r="H15" s="54">
        <v>178</v>
      </c>
      <c r="I15" s="55">
        <v>233</v>
      </c>
      <c r="J15" s="54">
        <v>188</v>
      </c>
      <c r="K15" s="55">
        <v>212</v>
      </c>
      <c r="L15" s="54">
        <v>181</v>
      </c>
      <c r="M15" s="55">
        <v>30</v>
      </c>
      <c r="N15" s="56">
        <f t="shared" si="0"/>
        <v>3717</v>
      </c>
      <c r="O15" s="57">
        <f t="shared" si="1"/>
        <v>184.42857142857142</v>
      </c>
      <c r="P15" s="58">
        <f t="shared" si="2"/>
        <v>194.05263157894737</v>
      </c>
    </row>
    <row r="16" spans="1:16" ht="24.75" customHeight="1" thickBot="1">
      <c r="A16" s="59">
        <v>5</v>
      </c>
      <c r="B16" s="59">
        <v>7</v>
      </c>
      <c r="C16" s="96" t="s">
        <v>121</v>
      </c>
      <c r="D16" s="64" t="s">
        <v>21</v>
      </c>
      <c r="E16" s="53">
        <v>2315</v>
      </c>
      <c r="F16" s="54">
        <v>180</v>
      </c>
      <c r="G16" s="55">
        <v>230</v>
      </c>
      <c r="H16" s="54">
        <v>194</v>
      </c>
      <c r="I16" s="55">
        <v>151</v>
      </c>
      <c r="J16" s="54">
        <v>185</v>
      </c>
      <c r="K16" s="55">
        <v>185</v>
      </c>
      <c r="L16" s="54">
        <v>221</v>
      </c>
      <c r="M16" s="55">
        <v>40</v>
      </c>
      <c r="N16" s="56">
        <f t="shared" si="0"/>
        <v>3701</v>
      </c>
      <c r="O16" s="57">
        <f t="shared" si="1"/>
        <v>192.28571428571428</v>
      </c>
      <c r="P16" s="58">
        <f t="shared" si="2"/>
        <v>192.68421052631578</v>
      </c>
    </row>
    <row r="17" spans="1:16" ht="24.75" customHeight="1" thickBot="1">
      <c r="A17" s="60">
        <v>6</v>
      </c>
      <c r="B17" s="59">
        <v>5</v>
      </c>
      <c r="C17" s="95" t="s">
        <v>213</v>
      </c>
      <c r="D17" s="88" t="s">
        <v>23</v>
      </c>
      <c r="E17" s="53">
        <v>2334</v>
      </c>
      <c r="F17" s="54">
        <v>195</v>
      </c>
      <c r="G17" s="55">
        <v>182</v>
      </c>
      <c r="H17" s="54">
        <v>201</v>
      </c>
      <c r="I17" s="55">
        <v>203</v>
      </c>
      <c r="J17" s="54">
        <v>210</v>
      </c>
      <c r="K17" s="55">
        <v>175</v>
      </c>
      <c r="L17" s="54">
        <v>166</v>
      </c>
      <c r="M17" s="55">
        <v>20</v>
      </c>
      <c r="N17" s="56">
        <f t="shared" si="0"/>
        <v>3686</v>
      </c>
      <c r="O17" s="57">
        <f t="shared" si="1"/>
        <v>190.28571428571428</v>
      </c>
      <c r="P17" s="58">
        <f t="shared" si="2"/>
        <v>192.94736842105263</v>
      </c>
    </row>
    <row r="18" spans="1:16" ht="24.75" customHeight="1" thickBot="1">
      <c r="A18" s="59">
        <v>7</v>
      </c>
      <c r="B18" s="52">
        <v>8</v>
      </c>
      <c r="C18" s="88" t="s">
        <v>104</v>
      </c>
      <c r="D18" s="88" t="s">
        <v>21</v>
      </c>
      <c r="E18" s="53">
        <v>2312</v>
      </c>
      <c r="F18" s="54">
        <v>195</v>
      </c>
      <c r="G18" s="55">
        <v>163</v>
      </c>
      <c r="H18" s="54">
        <v>157</v>
      </c>
      <c r="I18" s="55">
        <v>139</v>
      </c>
      <c r="J18" s="54">
        <v>241</v>
      </c>
      <c r="K18" s="55">
        <v>212</v>
      </c>
      <c r="L18" s="54">
        <v>198</v>
      </c>
      <c r="M18" s="55">
        <v>30</v>
      </c>
      <c r="N18" s="56">
        <f t="shared" si="0"/>
        <v>3647</v>
      </c>
      <c r="O18" s="57">
        <f t="shared" si="1"/>
        <v>186.42857142857142</v>
      </c>
      <c r="P18" s="58">
        <f t="shared" si="2"/>
        <v>190.3684210526316</v>
      </c>
    </row>
    <row r="19" spans="1:16" ht="24.75" customHeight="1" thickBot="1">
      <c r="A19" s="51">
        <v>8</v>
      </c>
      <c r="B19" s="59">
        <v>6</v>
      </c>
      <c r="C19" s="88" t="s">
        <v>181</v>
      </c>
      <c r="D19" s="91" t="s">
        <v>176</v>
      </c>
      <c r="E19" s="53">
        <v>2315</v>
      </c>
      <c r="F19" s="54">
        <v>220</v>
      </c>
      <c r="G19" s="55">
        <v>174</v>
      </c>
      <c r="H19" s="54">
        <v>170</v>
      </c>
      <c r="I19" s="55">
        <v>193</v>
      </c>
      <c r="J19" s="54">
        <v>119</v>
      </c>
      <c r="K19" s="55">
        <v>219</v>
      </c>
      <c r="L19" s="54">
        <v>181</v>
      </c>
      <c r="M19" s="55">
        <v>30</v>
      </c>
      <c r="N19" s="56">
        <f t="shared" si="0"/>
        <v>3621</v>
      </c>
      <c r="O19" s="57">
        <f t="shared" si="1"/>
        <v>182.28571428571428</v>
      </c>
      <c r="P19" s="58">
        <f t="shared" si="2"/>
        <v>189</v>
      </c>
    </row>
    <row r="20" spans="1:16" ht="15.75">
      <c r="A20" s="62"/>
      <c r="B20" s="62"/>
      <c r="C20" s="63"/>
      <c r="D20" s="64"/>
      <c r="E20" s="65"/>
      <c r="F20" s="66"/>
      <c r="G20" s="66"/>
      <c r="H20" s="66"/>
      <c r="I20" s="66"/>
      <c r="J20" s="66"/>
      <c r="K20" s="66"/>
      <c r="L20" s="66"/>
      <c r="M20" s="66"/>
      <c r="N20" s="67"/>
      <c r="O20" s="68"/>
      <c r="P20" s="68"/>
    </row>
    <row r="21" spans="1:16" ht="15.75">
      <c r="A21" s="62"/>
      <c r="B21" s="62"/>
      <c r="C21" s="63"/>
      <c r="D21" s="64"/>
      <c r="E21" s="65"/>
      <c r="G21" s="69" t="s">
        <v>91</v>
      </c>
      <c r="H21" s="66"/>
      <c r="L21" s="66"/>
      <c r="M21" s="66"/>
      <c r="N21" s="67"/>
      <c r="O21" s="68"/>
      <c r="P21" s="68"/>
    </row>
    <row r="22" spans="1:16" ht="15.75">
      <c r="A22" s="62"/>
      <c r="B22" s="62"/>
      <c r="C22" s="63"/>
      <c r="D22" s="64"/>
      <c r="E22" s="65"/>
      <c r="F22" s="66"/>
      <c r="G22" s="66"/>
      <c r="H22" s="69"/>
      <c r="I22" s="69"/>
      <c r="J22" s="69"/>
      <c r="K22" s="66"/>
      <c r="L22" s="66"/>
      <c r="M22" s="66"/>
      <c r="N22" s="67"/>
      <c r="O22" s="68"/>
      <c r="P22" s="68"/>
    </row>
    <row r="23" spans="1:16" ht="24.75" customHeight="1">
      <c r="A23" s="62"/>
      <c r="B23" s="62"/>
      <c r="C23" s="63"/>
      <c r="D23" s="64"/>
      <c r="E23" s="70">
        <v>3</v>
      </c>
      <c r="F23" s="116" t="s">
        <v>65</v>
      </c>
      <c r="G23" s="117"/>
      <c r="H23" s="117"/>
      <c r="I23" s="118"/>
      <c r="J23" s="97">
        <v>235</v>
      </c>
      <c r="K23" s="71"/>
      <c r="L23" s="72"/>
      <c r="M23" s="73"/>
      <c r="N23" s="65"/>
      <c r="O23" s="73"/>
      <c r="P23" s="68"/>
    </row>
    <row r="24" spans="1:16" ht="24.75" customHeight="1">
      <c r="A24" s="62"/>
      <c r="B24" s="62"/>
      <c r="C24" s="63"/>
      <c r="D24" s="64"/>
      <c r="E24" s="70">
        <v>2</v>
      </c>
      <c r="F24" s="116" t="s">
        <v>182</v>
      </c>
      <c r="G24" s="117"/>
      <c r="H24" s="117"/>
      <c r="I24" s="118"/>
      <c r="J24" s="97">
        <v>151</v>
      </c>
      <c r="K24" s="73"/>
      <c r="L24" s="72"/>
      <c r="M24" s="73"/>
      <c r="N24" s="65"/>
      <c r="O24" s="73"/>
      <c r="P24" s="68"/>
    </row>
    <row r="25" spans="1:16" ht="18">
      <c r="A25" s="62"/>
      <c r="B25" s="62"/>
      <c r="C25" s="74"/>
      <c r="D25" s="74"/>
      <c r="E25" s="65"/>
      <c r="F25" s="75"/>
      <c r="G25" s="75"/>
      <c r="H25" s="75"/>
      <c r="I25" s="75"/>
      <c r="J25" s="98"/>
      <c r="K25" s="75"/>
      <c r="L25" s="75"/>
      <c r="M25" s="75"/>
      <c r="N25" s="75"/>
      <c r="O25" s="75"/>
      <c r="P25" s="68"/>
    </row>
    <row r="26" spans="1:16" ht="24.75" customHeight="1">
      <c r="A26" s="62"/>
      <c r="B26" s="62"/>
      <c r="C26" s="74"/>
      <c r="D26" s="74"/>
      <c r="E26" s="70">
        <v>3</v>
      </c>
      <c r="F26" s="116" t="s">
        <v>65</v>
      </c>
      <c r="G26" s="117"/>
      <c r="H26" s="117"/>
      <c r="I26" s="118"/>
      <c r="J26" s="97">
        <v>178</v>
      </c>
      <c r="K26" s="80"/>
      <c r="L26" s="80"/>
      <c r="M26" s="75"/>
      <c r="N26" s="75"/>
      <c r="O26" s="75"/>
      <c r="P26" s="68"/>
    </row>
    <row r="27" spans="1:16" ht="24.75" customHeight="1">
      <c r="A27" s="62"/>
      <c r="B27" s="62"/>
      <c r="C27" s="74"/>
      <c r="D27" s="74"/>
      <c r="E27" s="70">
        <v>1</v>
      </c>
      <c r="F27" s="116" t="s">
        <v>165</v>
      </c>
      <c r="G27" s="117"/>
      <c r="H27" s="117"/>
      <c r="I27" s="118"/>
      <c r="J27" s="97">
        <v>247</v>
      </c>
      <c r="K27" s="80"/>
      <c r="L27" s="80"/>
      <c r="M27" s="75"/>
      <c r="N27" s="75"/>
      <c r="O27" s="75"/>
      <c r="P27" s="68"/>
    </row>
    <row r="28" spans="1:2" ht="12.75">
      <c r="A28" s="40"/>
      <c r="B28" s="40"/>
    </row>
    <row r="29" spans="1:2" ht="12.75">
      <c r="A29" s="40"/>
      <c r="B29" s="40"/>
    </row>
    <row r="30" spans="6:7" ht="20.25">
      <c r="F30" s="76" t="s">
        <v>95</v>
      </c>
      <c r="G30" s="76"/>
    </row>
    <row r="32" spans="5:10" ht="12.75">
      <c r="E32" s="109" t="s">
        <v>165</v>
      </c>
      <c r="F32" s="110"/>
      <c r="G32" s="110"/>
      <c r="H32" s="110"/>
      <c r="I32" s="110"/>
      <c r="J32" s="111"/>
    </row>
    <row r="33" spans="5:10" ht="12.75">
      <c r="E33" s="93"/>
      <c r="F33" s="94"/>
      <c r="G33" s="94"/>
      <c r="H33" s="94"/>
      <c r="I33" s="94"/>
      <c r="J33" s="112"/>
    </row>
    <row r="34" spans="5:10" ht="12.75">
      <c r="E34" s="113"/>
      <c r="F34" s="114"/>
      <c r="G34" s="114"/>
      <c r="H34" s="114"/>
      <c r="I34" s="114"/>
      <c r="J34" s="115"/>
    </row>
  </sheetData>
  <mergeCells count="11">
    <mergeCell ref="E32:J34"/>
    <mergeCell ref="F26:I26"/>
    <mergeCell ref="F27:I27"/>
    <mergeCell ref="F23:I23"/>
    <mergeCell ref="F24:I24"/>
    <mergeCell ref="A1:P1"/>
    <mergeCell ref="A3:P3"/>
    <mergeCell ref="A7:P7"/>
    <mergeCell ref="A9:A10"/>
    <mergeCell ref="C9:C10"/>
    <mergeCell ref="D9:D10"/>
  </mergeCells>
  <printOptions/>
  <pageMargins left="0.75" right="0.75" top="1" bottom="1" header="0.5" footer="0.5"/>
  <pageSetup horizontalDpi="600" verticalDpi="600" orientation="landscape" paperSize="9" scale="71" r:id="rId3"/>
  <legacyDrawing r:id="rId2"/>
  <oleObjects>
    <oleObject progId="Word.Document.8" shapeId="33742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Лисицын С.Н.</Manager>
  <Company>ФСБР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Результаты </dc:title>
  <dc:subject/>
  <dc:creator>Пуйсан Т.М.</dc:creator>
  <cp:keywords/>
  <dc:description/>
  <cp:lastModifiedBy>111</cp:lastModifiedBy>
  <cp:lastPrinted>2011-02-09T11:38:46Z</cp:lastPrinted>
  <dcterms:created xsi:type="dcterms:W3CDTF">2001-12-01T15:22:19Z</dcterms:created>
  <dcterms:modified xsi:type="dcterms:W3CDTF">2011-02-09T15:13:30Z</dcterms:modified>
  <cp:category/>
  <cp:version/>
  <cp:contentType/>
  <cp:contentStatus/>
</cp:coreProperties>
</file>